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440" windowHeight="1094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_FilterDatabase" localSheetId="2" hidden="1">'Приложение 3'!$A$11:$G$852</definedName>
    <definedName name="_xlnm.Print_Area" localSheetId="1">'Приложение 2'!$A$1:$D$178</definedName>
  </definedNames>
  <calcPr fullCalcOnLoad="1"/>
</workbook>
</file>

<file path=xl/sharedStrings.xml><?xml version="1.0" encoding="utf-8"?>
<sst xmlns="http://schemas.openxmlformats.org/spreadsheetml/2006/main" count="5650" uniqueCount="935">
  <si>
    <t>(в руб.)</t>
  </si>
  <si>
    <t>ВСЕГО</t>
  </si>
  <si>
    <t xml:space="preserve">Развитие образования в Ленском районе </t>
  </si>
  <si>
    <t>1200000000</t>
  </si>
  <si>
    <t>Обеспечивающая подпрограмма</t>
  </si>
  <si>
    <t>1210000000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</si>
  <si>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</si>
  <si>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</si>
  <si>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</si>
  <si>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</si>
  <si>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Общее образование: Образование, открытое в будущее</t>
  </si>
  <si>
    <t>1220000000</t>
  </si>
  <si>
    <t>Развитие дошкольного образования</t>
  </si>
  <si>
    <t>1220100000</t>
  </si>
  <si>
    <t>Развитие общего образования</t>
  </si>
  <si>
    <t>1220200000</t>
  </si>
  <si>
    <t>Предоставление субсидий бюджетным, автономным учреждениям и иным некоммерческим организациям</t>
  </si>
  <si>
    <t>Воспитание и дополнительное образование</t>
  </si>
  <si>
    <t>1240000000</t>
  </si>
  <si>
    <t>Отдых детей и их оздоровление</t>
  </si>
  <si>
    <t>1260000000</t>
  </si>
  <si>
    <t xml:space="preserve">Развитие культуры Ленского района </t>
  </si>
  <si>
    <t>1000000000</t>
  </si>
  <si>
    <t>1010000000</t>
  </si>
  <si>
    <t xml:space="preserve">Обеспечение прав граждан на участие в культурной жизни </t>
  </si>
  <si>
    <t>1020000000</t>
  </si>
  <si>
    <t>Сохранение культурного и исторического наследия, расширение доступа населения к культурным ценностям и информации</t>
  </si>
  <si>
    <t>1030000000</t>
  </si>
  <si>
    <t>Развитие библиотечного дела</t>
  </si>
  <si>
    <t>Развитие музейного дела</t>
  </si>
  <si>
    <t>Модернизация и укрепление ресурсов  учреждений культуры и искусства</t>
  </si>
  <si>
    <t>1070000000</t>
  </si>
  <si>
    <t>Капитальные вложения в объекты 
государственной (муниципальной) собственности</t>
  </si>
  <si>
    <t>Развитие  предпринимательства в Ленском районе</t>
  </si>
  <si>
    <t>2600000000</t>
  </si>
  <si>
    <t xml:space="preserve">Развитие  предпринимательства </t>
  </si>
  <si>
    <t>2630000000</t>
  </si>
  <si>
    <t>Развитие сельского хозяйства и регулирование рынков сельскохозяйственной продукции, сырья и продовольствия Ленского района Республики Саха (Якутия)</t>
  </si>
  <si>
    <t>2500000000</t>
  </si>
  <si>
    <t xml:space="preserve">Обеспечивающая подпрограмма </t>
  </si>
  <si>
    <t>2510000000</t>
  </si>
  <si>
    <t>100</t>
  </si>
  <si>
    <t>Развитие животноводства</t>
  </si>
  <si>
    <t>2520000000</t>
  </si>
  <si>
    <t>Поддержка табунного коневодства</t>
  </si>
  <si>
    <t>2530000000</t>
  </si>
  <si>
    <t>Развитие растениеводства</t>
  </si>
  <si>
    <t>2540000000</t>
  </si>
  <si>
    <t>800</t>
  </si>
  <si>
    <t>Развитие кормопроизводства</t>
  </si>
  <si>
    <t>25А0000000</t>
  </si>
  <si>
    <t>Развитие пищевой и перерабатывающей промышленности</t>
  </si>
  <si>
    <t>25Г0000000</t>
  </si>
  <si>
    <t>Развитие транспортного комплекса муниципального образования  «Ленский район»</t>
  </si>
  <si>
    <t>1800000000</t>
  </si>
  <si>
    <t>Водный транспорт</t>
  </si>
  <si>
    <t>1840000000</t>
  </si>
  <si>
    <t>Дорожное хозяйство</t>
  </si>
  <si>
    <t>1850000000</t>
  </si>
  <si>
    <t>Реализация молодежной  политики и патриотического воспитания граждан в Ленском районе</t>
  </si>
  <si>
    <t>1100000000</t>
  </si>
  <si>
    <t>1110000000</t>
  </si>
  <si>
    <t>Создание условий для развития потенциала подрастающего поколения, молодежи</t>
  </si>
  <si>
    <t>1120000000</t>
  </si>
  <si>
    <t>Воспитание патриотизма у граждан -национальная идея государства</t>
  </si>
  <si>
    <t>1130000000</t>
  </si>
  <si>
    <t>Семейная политика</t>
  </si>
  <si>
    <t>1150000000</t>
  </si>
  <si>
    <t>Мотивирование населения на ведение трезвого здорового образа жизни</t>
  </si>
  <si>
    <t>1160000000</t>
  </si>
  <si>
    <t>200</t>
  </si>
  <si>
    <t>Социальная поддержка граждан Ленского района</t>
  </si>
  <si>
    <t>1500000000</t>
  </si>
  <si>
    <t>Меры социальной поддержки отдельных категорий граждан</t>
  </si>
  <si>
    <t>1530000000</t>
  </si>
  <si>
    <t>300</t>
  </si>
  <si>
    <t xml:space="preserve">Охрана труда в Ленском районе </t>
  </si>
  <si>
    <t>1540000000</t>
  </si>
  <si>
    <t>Обеспечение качественным жильем и повышение качества жилищно-коммунальных услуг в Ленском районе</t>
  </si>
  <si>
    <t>2000000000</t>
  </si>
  <si>
    <t>Развитие градостроительного комплекса Ленского района</t>
  </si>
  <si>
    <t>2020000000</t>
  </si>
  <si>
    <t>Обеспечение граждан доступным и комфортным жильем</t>
  </si>
  <si>
    <t>2030000000</t>
  </si>
  <si>
    <t>400</t>
  </si>
  <si>
    <t>Управление муниципальной собственностью МО "Ленский район" РС (Я)</t>
  </si>
  <si>
    <t>3100000000</t>
  </si>
  <si>
    <t>3110000000</t>
  </si>
  <si>
    <t>Развитие системы управления недвижимостью</t>
  </si>
  <si>
    <t>3120000000</t>
  </si>
  <si>
    <t>Капитальные вложения в объекты государственной (муниципальной) собственности</t>
  </si>
  <si>
    <t>Развитие системы управления земельными ресурсами</t>
  </si>
  <si>
    <t>3140000000</t>
  </si>
  <si>
    <t>Развитие физической культуры и спорта в Ленском районе</t>
  </si>
  <si>
    <t>1400000000</t>
  </si>
  <si>
    <t>1410000000</t>
  </si>
  <si>
    <t>Развитие массового спорта</t>
  </si>
  <si>
    <t>1420000000</t>
  </si>
  <si>
    <t>Развитие детско - юношеского спорта</t>
  </si>
  <si>
    <t>1450000000</t>
  </si>
  <si>
    <t>Профилактика правонарушений в Ленском районе</t>
  </si>
  <si>
    <t>1700000000</t>
  </si>
  <si>
    <t>Повышение эффективности работы  в сфере профилактики правонарушений</t>
  </si>
  <si>
    <t>1710000000</t>
  </si>
  <si>
    <t>Развитие гражданского общества и гармонизация межэтнических отношений в Ленском районе</t>
  </si>
  <si>
    <t>Содействие развитию гражданского общества</t>
  </si>
  <si>
    <t>Обеспечение безопасности жизнедеятельности населения муниципального образования «Ленский район» Республики Саха (Якутия)</t>
  </si>
  <si>
    <t>Обеспечение пожарной безопасности, защита населения, территорий от чрезвычайных ситуаций, и гражданская оборона на территории муниципального образования «Ленский район» Республики Саха (Якутия)</t>
  </si>
  <si>
    <t>Охрана окружающей среды и природных ресурсов в Ленском районе</t>
  </si>
  <si>
    <t>Обеспечение экологической безопасности на территории муниципального образования</t>
  </si>
  <si>
    <t>Особо охраняемые природные территории и биологические ресурсы</t>
  </si>
  <si>
    <t>Экологическое образование и просвещение населения на территории муниципального образования</t>
  </si>
  <si>
    <t xml:space="preserve">Развитие здравоохранения в Ленском районе </t>
  </si>
  <si>
    <t>Совершенствование оказания медицинский помощи, включая профилактику заболеваний и формирование здорового образа жизни</t>
  </si>
  <si>
    <t>Комплексное развитие сельских территорий Ленского района</t>
  </si>
  <si>
    <t>Создание и развитие инфраструктуры на сельских территориях</t>
  </si>
  <si>
    <t>Исполнение расходов бюджета муниципального образования "Ленский район" за 2021 год по муниципальным программам</t>
  </si>
  <si>
    <t>Приложение № 1</t>
  </si>
  <si>
    <t>к Решению Районного</t>
  </si>
  <si>
    <t>Совета депутатов</t>
  </si>
  <si>
    <t>муниципального образования</t>
  </si>
  <si>
    <t>"Ленский район"</t>
  </si>
  <si>
    <t>Наименование 
показателя</t>
  </si>
  <si>
    <t>Код дохода по бюджетной классификации</t>
  </si>
  <si>
    <t>Исполнено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</si>
  <si>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</si>
  <si>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</si>
  <si>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</si>
  <si>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</si>
  <si>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</si>
  <si>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</si>
  <si>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</si>
  <si>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</si>
  <si>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</si>
  <si>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</si>
  <si>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</si>
  <si>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</si>
  <si>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</si>
  <si>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</si>
  <si>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</si>
  <si>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</si>
  <si>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</si>
  <si>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</si>
  <si>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</si>
  <si>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</si>
  <si>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</si>
  <si>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</si>
  <si>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</si>
  <si>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</si>
  <si>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</si>
  <si>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</si>
  <si>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</si>
  <si>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</si>
  <si>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</si>
  <si>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</si>
  <si>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</si>
  <si>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</si>
  <si>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</si>
  <si>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</si>
  <si>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</si>
  <si>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</si>
  <si>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</si>
  <si>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</si>
  <si>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</si>
  <si>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</si>
  <si>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</si>
  <si>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</si>
  <si>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</si>
  <si>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</si>
  <si>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</si>
  <si>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</si>
  <si>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</si>
  <si>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</si>
  <si>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</si>
  <si>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</si>
  <si>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</si>
  <si>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</si>
  <si>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</si>
  <si>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</si>
  <si>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</si>
  <si>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</si>
  <si>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</si>
  <si>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</si>
  <si>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</si>
  <si>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</si>
  <si>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</si>
  <si>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</si>
  <si>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</si>
  <si>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</si>
  <si>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</si>
  <si>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</si>
  <si>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</si>
  <si>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</si>
  <si>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</si>
  <si>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</si>
  <si>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</si>
  <si>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</si>
  <si>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</si>
  <si>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</si>
  <si>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</si>
  <si>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</si>
  <si>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</si>
  <si>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</si>
  <si>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</si>
  <si>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межселенных территорий</t>
  </si>
  <si>
    <t>00010606033050000110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</si>
  <si>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</si>
  <si>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</si>
  <si>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</si>
  <si>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</si>
  <si>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</si>
  <si>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</si>
  <si>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</si>
  <si>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</si>
  <si>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Налог на добычу общераспространенных полезных ископаемых</t>
  </si>
  <si>
    <t>00010701020010000110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</si>
  <si>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</si>
  <si>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</si>
  <si>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</si>
  <si>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</si>
  <si>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</si>
  <si>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</si>
  <si>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</si>
  <si>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</si>
  <si>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</si>
  <si>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</si>
  <si>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</si>
  <si>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</si>
  <si>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</si>
  <si>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</si>
  <si>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Налог с имущества, переходящего в порядке наследования или дарения</t>
  </si>
  <si>
    <t>00010904040010000110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</si>
  <si>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</si>
  <si>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</si>
  <si>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</si>
  <si>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</si>
  <si>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</si>
  <si>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</si>
  <si>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</si>
  <si>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</si>
  <si>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</si>
  <si>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00011101050050000120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</si>
  <si>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</si>
  <si>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</si>
  <si>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</si>
  <si>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</si>
  <si>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</si>
  <si>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</si>
  <si>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</si>
  <si>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</si>
  <si>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</si>
  <si>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</si>
  <si>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</si>
  <si>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</si>
  <si>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</si>
  <si>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</si>
  <si>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</si>
  <si>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</si>
  <si>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</si>
  <si>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</si>
  <si>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</si>
  <si>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</si>
  <si>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</si>
  <si>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</si>
  <si>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</si>
  <si>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</si>
  <si>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</si>
  <si>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</si>
  <si>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</si>
  <si>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</si>
  <si>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</si>
  <si>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00011105430050000120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</si>
  <si>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</si>
  <si>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</si>
  <si>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</si>
  <si>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</si>
  <si>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</si>
  <si>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</si>
  <si>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</si>
  <si>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</si>
  <si>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</si>
  <si>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</si>
  <si>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объектами7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</si>
  <si>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</si>
  <si>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</si>
  <si>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</si>
  <si>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</si>
  <si>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</si>
  <si>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</si>
  <si>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</si>
  <si>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</si>
  <si>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</si>
  <si>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</si>
  <si>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</si>
  <si>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</si>
  <si>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</si>
  <si>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</si>
  <si>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</si>
  <si>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</si>
  <si>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</si>
  <si>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</si>
  <si>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</si>
  <si>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</si>
  <si>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</si>
  <si>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</si>
  <si>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</si>
  <si>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</si>
  <si>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</si>
  <si>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</si>
  <si>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</si>
  <si>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</si>
  <si>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</si>
  <si>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</si>
  <si>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</si>
  <si>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</si>
  <si>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</si>
  <si>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</si>
  <si>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</si>
  <si>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</si>
  <si>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</si>
  <si>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</si>
  <si>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</si>
  <si>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</si>
  <si>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</si>
  <si>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</si>
  <si>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</si>
  <si>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</si>
  <si>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</si>
  <si>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</si>
  <si>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</si>
  <si>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</si>
  <si>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</si>
  <si>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</si>
  <si>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</si>
  <si>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</si>
  <si>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</si>
  <si>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</si>
  <si>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</si>
  <si>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</si>
  <si>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</si>
  <si>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</si>
  <si>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</si>
  <si>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</si>
  <si>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</si>
  <si>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</si>
  <si>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</si>
  <si>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</si>
  <si>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</si>
  <si>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</si>
  <si>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</si>
  <si>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</si>
  <si>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</si>
  <si>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</si>
  <si>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</si>
  <si>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</si>
  <si>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</si>
  <si>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</si>
  <si>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</si>
  <si>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</si>
  <si>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</si>
  <si>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</si>
  <si>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</si>
  <si>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</si>
  <si>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</si>
  <si>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</si>
  <si>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</si>
  <si>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</si>
  <si>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00011601157010000140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</si>
  <si>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</si>
  <si>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</si>
  <si>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</si>
  <si>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</si>
  <si>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</si>
  <si>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</si>
  <si>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</si>
  <si>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</si>
  <si>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</si>
  <si>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</si>
  <si>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</si>
  <si>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</si>
  <si>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</si>
  <si>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</si>
  <si>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</si>
  <si>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</si>
  <si>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</si>
  <si>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</si>
  <si>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</si>
  <si>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</si>
  <si>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</si>
  <si>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</si>
  <si>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</si>
  <si>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</si>
  <si>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</si>
  <si>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</si>
  <si>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</si>
  <si>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</si>
  <si>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</si>
  <si>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</si>
  <si>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</si>
  <si>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00011609040050000140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</si>
  <si>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</si>
  <si>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</si>
  <si>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</si>
  <si>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</si>
  <si>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</si>
  <si>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00011610031050000140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</si>
  <si>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</si>
  <si>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</si>
  <si>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</si>
  <si>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</si>
  <si>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</si>
  <si>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</si>
  <si>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</si>
  <si>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</si>
  <si>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</si>
  <si>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</si>
  <si>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</si>
  <si>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</si>
  <si>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</si>
  <si>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</si>
  <si>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</si>
  <si>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</si>
  <si>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</si>
  <si>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</si>
  <si>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</si>
  <si>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</si>
  <si>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</si>
  <si>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</si>
  <si>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</si>
  <si>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</si>
  <si>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</si>
  <si>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</si>
  <si>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</si>
  <si>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</si>
  <si>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</si>
  <si>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</si>
  <si>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</si>
  <si>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</si>
  <si>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</si>
  <si>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</si>
  <si>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</si>
  <si>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</si>
  <si>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</si>
  <si>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</si>
  <si>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</si>
  <si>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</si>
  <si>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</si>
  <si>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</si>
  <si>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</si>
  <si>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</si>
  <si>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</si>
  <si>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</si>
  <si>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</si>
  <si>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</si>
  <si>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</si>
  <si>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</si>
  <si>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</si>
  <si>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</si>
  <si>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</si>
  <si>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</si>
  <si>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</si>
  <si>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</si>
  <si>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</si>
  <si>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</si>
  <si>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</si>
  <si>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</si>
  <si>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</si>
  <si>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</si>
  <si>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</si>
  <si>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</si>
  <si>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</si>
  <si>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</si>
  <si>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</si>
  <si>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</si>
  <si>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</si>
  <si>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</si>
  <si>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</si>
  <si>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</si>
  <si>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</si>
  <si>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</si>
  <si>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</si>
  <si>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</si>
  <si>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</si>
  <si>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</si>
  <si>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</si>
  <si>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</si>
  <si>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</si>
  <si>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</si>
  <si>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</si>
  <si>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</si>
  <si>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</si>
  <si>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</si>
  <si>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</si>
  <si>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</si>
  <si>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</si>
  <si>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</si>
  <si>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</si>
  <si>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</si>
  <si>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</si>
  <si>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</si>
  <si>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</si>
  <si>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к решению Районного</t>
  </si>
  <si>
    <t>(без федеральных и республиканских  средств)</t>
  </si>
  <si>
    <t>Наименование показателя</t>
  </si>
  <si>
    <t>Целевая статья</t>
  </si>
  <si>
    <t>Вид расхода</t>
  </si>
  <si>
    <t xml:space="preserve">Исполнено </t>
  </si>
  <si>
    <t>Приложение №2</t>
  </si>
  <si>
    <t>Приложение № 4</t>
  </si>
  <si>
    <t>Раздел</t>
  </si>
  <si>
    <t>Подраздел</t>
  </si>
  <si>
    <t>Исполнение</t>
  </si>
  <si>
    <t>Расходы - 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</si>
  <si>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</si>
  <si>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</si>
  <si>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</si>
  <si>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</si>
  <si>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</si>
  <si>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</si>
  <si>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</si>
  <si>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</si>
  <si>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</si>
  <si>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</si>
  <si>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</si>
  <si>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</si>
  <si>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</si>
  <si>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</si>
  <si>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</si>
  <si>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</si>
  <si>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</si>
  <si>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</si>
  <si>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</si>
  <si>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Общеэкономические вопросы</t>
  </si>
  <si>
    <t>Сельское хозяйство и рыболовство</t>
  </si>
  <si>
    <t>05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</si>
  <si>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</si>
  <si>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</si>
  <si>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</si>
  <si>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</si>
  <si>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</si>
  <si>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</si>
  <si>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</si>
  <si>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</si>
  <si>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</si>
  <si>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</si>
  <si>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</si>
  <si>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</si>
  <si>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</si>
  <si>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</si>
  <si>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</si>
  <si>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</si>
  <si>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</si>
  <si>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</si>
  <si>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</si>
  <si>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</si>
  <si>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</si>
  <si>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</si>
  <si>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</si>
  <si>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</si>
  <si>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</si>
  <si>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</si>
  <si>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</si>
  <si>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</si>
  <si>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</si>
  <si>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</si>
  <si>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</si>
  <si>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</si>
  <si>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</si>
  <si>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</si>
  <si>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</si>
  <si>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Исполнение расходов бюджета муниципального образования "Ленский район" за 2021 год по разделам и подразделам классификации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</si>
  <si>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</si>
  <si>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Жилищное хозяйство</t>
  </si>
  <si>
    <t>Приложение  № 5</t>
  </si>
  <si>
    <t>Код классификации источников  финансирования дефицита бюджета</t>
  </si>
  <si>
    <t>ИТОГО</t>
  </si>
  <si>
    <t>ИСТОЧНИКИ ВНУТРЕННЕГО ФИНАНСИРОВАНИЯ ДЕФИЦИТОВ БЮДЖЕТОВ</t>
  </si>
  <si>
    <t>00001000000000000000</t>
  </si>
  <si>
    <t>Иные источники внутреннего финансирования дефицитов бюджетов</t>
  </si>
  <si>
    <t>00001060000000000000</t>
  </si>
  <si>
    <t>Бюджетные кредиты, предоставленные внутри страны в валюте Российской Федерации</t>
  </si>
  <si>
    <t>00001060500000000000</t>
  </si>
  <si>
    <t>Возврат бюджетных кредитов, предоставленных внутри страны в валюте Российской Федерации</t>
  </si>
  <si>
    <t>00001060500000000600</t>
  </si>
  <si>
    <t>Возврат бюджетных кредитов, предоставленных юридическим лицам в валюте Российской Федерации</t>
  </si>
  <si>
    <t>00001060501000000600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</si>
  <si>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</si>
  <si>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00001060501050000640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</si>
  <si>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</si>
  <si>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</si>
  <si>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</si>
  <si>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</si>
  <si>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</si>
  <si>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</si>
  <si>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</si>
  <si>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</si>
  <si>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</si>
  <si>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</si>
  <si>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</si>
  <si>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</si>
  <si>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</si>
  <si>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</si>
  <si>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</si>
  <si>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</si>
  <si>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</si>
  <si>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</si>
  <si>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</si>
  <si>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Исполнение бюджета муниципального образования "Ленский район" за 2021 год по кодам классификации источников финансирования дефицита бюджета</t>
  </si>
  <si>
    <t>Приложение №3</t>
  </si>
  <si>
    <t>Код ведомства</t>
  </si>
  <si>
    <t>Вид расходов</t>
  </si>
  <si>
    <t>Администрация муниципального образования "Ленский район" Республики Саха (Якутия)</t>
  </si>
  <si>
    <t>701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</si>
  <si>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</si>
  <si>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</si>
  <si>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9910011600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</si>
  <si>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</si>
  <si>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</si>
  <si>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</si>
  <si>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</si>
  <si>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</si>
  <si>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</si>
  <si>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Депутаты представительного органа муниципального образования</t>
  </si>
  <si>
    <t>9910011720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</si>
  <si>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</si>
  <si>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</si>
  <si>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</si>
  <si>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</si>
  <si>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</si>
  <si>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</si>
  <si>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</si>
  <si>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</si>
  <si>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</si>
  <si>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</si>
  <si>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</si>
  <si>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</si>
  <si>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Расходы на содержание органов местного самоуправления</t>
  </si>
  <si>
    <t>9910011410</t>
  </si>
  <si>
    <t>Пособия, компенсации и иные социальные выплаты гражданам, кроме публичных нормативных обязательств</t>
  </si>
  <si>
    <t>321</t>
  </si>
  <si>
    <t>Председатель контрольно-счетной палаты муниципального образования и его заместители</t>
  </si>
  <si>
    <t>9910011740</t>
  </si>
  <si>
    <t>Прочие непрограммные расходы</t>
  </si>
  <si>
    <t>Выполнение других обязательств муниципальных образований</t>
  </si>
  <si>
    <t>9950091019</t>
  </si>
  <si>
    <t>Выполнение отдельных государственных полномочий по комплектованию, хранению, учету и использованию документов архивного фонда Республики Саха (Якутия)</t>
  </si>
  <si>
    <t>Подготовка документов территориального планирования муниципальных образований</t>
  </si>
  <si>
    <t>2020010010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</si>
  <si>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</si>
  <si>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</si>
  <si>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Расходы на обеспечение деятельности (оказание услуг) муниципальных учреждений</t>
  </si>
  <si>
    <t>3110022001</t>
  </si>
  <si>
    <t>Иные выплаты персоналу казенных учреждений, за исключением фонда оплаты труда</t>
  </si>
  <si>
    <t>112</t>
  </si>
  <si>
    <t>Уплата прочих налогов, сборов и иных платежей</t>
  </si>
  <si>
    <t>852</t>
  </si>
  <si>
    <t>Формирование муниципальной собственности на объекты капитального строительства</t>
  </si>
  <si>
    <t>3120010010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</si>
  <si>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</si>
  <si>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</si>
  <si>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</si>
  <si>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</si>
  <si>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Учет и мониторинг муниципальной собственности</t>
  </si>
  <si>
    <t>3120010020</t>
  </si>
  <si>
    <t>Оценка имущества для принятия управленческих решений</t>
  </si>
  <si>
    <t>3120010030</t>
  </si>
  <si>
    <t>Страхование объектов муниципальной собственности</t>
  </si>
  <si>
    <t>3120010040</t>
  </si>
  <si>
    <t>Снос объектов, непригодных для дальнейшей эксплуатации</t>
  </si>
  <si>
    <t>3120010050</t>
  </si>
  <si>
    <t>Содержание муниципального жилищного фонда</t>
  </si>
  <si>
    <t>3120010060</t>
  </si>
  <si>
    <t>Оценка земельных участков</t>
  </si>
  <si>
    <t>3140010020</t>
  </si>
  <si>
    <t>Организация учета использования земель</t>
  </si>
  <si>
    <t>3140010030</t>
  </si>
  <si>
    <t>Проведение комплексных кадастровых работ на территориях населенных пунктов</t>
  </si>
  <si>
    <t>3140010050</t>
  </si>
  <si>
    <t>9910022001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</si>
  <si>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</si>
  <si>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</si>
  <si>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Уплата налога на имущество организаций и земельного налога</t>
  </si>
  <si>
    <t>851</t>
  </si>
  <si>
    <t>Выполнение отдельных государственных полномочий по созданию административных комиссий</t>
  </si>
  <si>
    <t>9950063300</t>
  </si>
  <si>
    <t>Расходы на исполнение судебных решений о взыскании из бюджета по искам юридических и физических лиц</t>
  </si>
  <si>
    <t>9950091017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</si>
  <si>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</si>
  <si>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</si>
  <si>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</si>
  <si>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</si>
  <si>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</si>
  <si>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</si>
  <si>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Иные выплаты населению</t>
  </si>
  <si>
    <t>360</t>
  </si>
  <si>
    <t>Субсидии бюджетным учреждениям на иные цели</t>
  </si>
  <si>
    <t>612</t>
  </si>
  <si>
    <t>2220010060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</si>
  <si>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</si>
  <si>
    <t>9950091003</t>
  </si>
  <si>
    <t>Выполнение отдельных государственных полномочий по государственному регулированию цен (тарифов)</t>
  </si>
  <si>
    <t>9950063320</t>
  </si>
  <si>
    <t>Руководство и управление в сфере установленных функций</t>
  </si>
  <si>
    <t>2510011600</t>
  </si>
  <si>
    <t>2510063250</t>
  </si>
  <si>
    <t>Поддержка скотоводства</t>
  </si>
  <si>
    <t>2520010010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</si>
  <si>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</si>
  <si>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</si>
  <si>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</si>
  <si>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</si>
  <si>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Софинансированиереализации мероприятий муниципальных программ (подпрограмм) развития кормопроизводства (за счет средств МБ)</t>
  </si>
  <si>
    <t>25А00S2690</t>
  </si>
  <si>
    <t>Поддержка пищевой и перерабатывающей промышленности</t>
  </si>
  <si>
    <t>25Г0010010</t>
  </si>
  <si>
    <t>Рост производства продукции отраслей агропромышленного комплекса</t>
  </si>
  <si>
    <t>25К0000000</t>
  </si>
  <si>
    <t>Софинансирование реализации мероприятий муниципальных программ (подпрограмм) развития кормопроизводства (за счет средств ГБ)</t>
  </si>
  <si>
    <t>25К0062690</t>
  </si>
  <si>
    <t>Межбюджетные трансферты</t>
  </si>
  <si>
    <t>Выполнение отдельных государственных полномочий на организацию мероприятий по предупреждению и ликвидации болезней животных, их лечению, защите населения от болезней, общих для человека и животных</t>
  </si>
  <si>
    <t>9960063360</t>
  </si>
  <si>
    <t>Субвенции</t>
  </si>
  <si>
    <t>530</t>
  </si>
  <si>
    <t>Организация пассажирских перевозок внутри муниципального образования водным транспортом</t>
  </si>
  <si>
    <t>1840010060</t>
  </si>
  <si>
    <t>Содержание, текущий и капитальный ремонт автомобильных дорог общего пользования местного значения</t>
  </si>
  <si>
    <t>1850010010</t>
  </si>
  <si>
    <t>Развитие предпринимательства</t>
  </si>
  <si>
    <t>Организация мероприятий по охране окружающей среды</t>
  </si>
  <si>
    <t>2930010010</t>
  </si>
  <si>
    <t>Изготовление и выпуск рекламно-информационных материалов: буклеты, плакаты, баннеры</t>
  </si>
  <si>
    <t>2970010010</t>
  </si>
  <si>
    <t>Организация и проведение акций и конкурсов</t>
  </si>
  <si>
    <t>2970010020</t>
  </si>
  <si>
    <t>1220122001</t>
  </si>
  <si>
    <t>1220163350</t>
  </si>
  <si>
    <t>Педагог открытой школы</t>
  </si>
  <si>
    <t>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</si>
  <si>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1270063380</t>
  </si>
  <si>
    <t>1220222001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</si>
  <si>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</si>
  <si>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</si>
  <si>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</si>
  <si>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1220263020</t>
  </si>
  <si>
    <t>Обеспечение деятельности отдельных организаций, осуществляющих образовательную деятельность по адаптированным основным общеобразовательным программам для обучающихся, воспитанников с ограниченными возможностями здоровья, оздоровительных образовательных организаций санаторного типа для детей, нуждающихся в длительном лечении</t>
  </si>
  <si>
    <t>1220263030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</si>
  <si>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</si>
  <si>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12202L3040</t>
  </si>
  <si>
    <t>Дети Арктики и Севера</t>
  </si>
  <si>
    <t>1290064214</t>
  </si>
  <si>
    <t>1240022001</t>
  </si>
  <si>
    <t>1110011600</t>
  </si>
  <si>
    <t>1120011010</t>
  </si>
  <si>
    <t>Организация и проведение мероприятий в области муниципальной молодежной политики</t>
  </si>
  <si>
    <t>1120011020</t>
  </si>
  <si>
    <t>Организация профориентационной работы среди молодежи и дальнейшее трудоустройство</t>
  </si>
  <si>
    <t>1120011040</t>
  </si>
  <si>
    <t>Поддержка проектов молодых талантов</t>
  </si>
  <si>
    <t>1120011050</t>
  </si>
  <si>
    <t>Реализации социально-психологических мероприятий по предупреждению асоциальных явлений в молодежной среде</t>
  </si>
  <si>
    <t>1120011070</t>
  </si>
  <si>
    <t>Организация, проведение мероприятий по гражданско-патриотическому воспитанию молодежи</t>
  </si>
  <si>
    <t>1130011010</t>
  </si>
  <si>
    <t>Формирование здорового образа жизни</t>
  </si>
  <si>
    <t>1160011010</t>
  </si>
  <si>
    <t>Организация и обеспечение отдыха детей и их оздоровления</t>
  </si>
  <si>
    <t>1260010010</t>
  </si>
  <si>
    <t>Организация отдыха детей в каникулярное время (за счет средств ГБ)</t>
  </si>
  <si>
    <t>1260062010</t>
  </si>
  <si>
    <t>1210022001</t>
  </si>
  <si>
    <t>Приобретение товаров, работ, услуг в пользу граждан в целях их социального обеспечения</t>
  </si>
  <si>
    <t>323</t>
  </si>
  <si>
    <t>Культурно-массовые и информационно-просветительские мероприятия</t>
  </si>
  <si>
    <t>1020010002</t>
  </si>
  <si>
    <t>Развитие и гармонизация межнациональных и межконфессиональных отношений</t>
  </si>
  <si>
    <t>1020010005</t>
  </si>
  <si>
    <t>1030122001</t>
  </si>
  <si>
    <t>1030222001</t>
  </si>
  <si>
    <t>1010011600</t>
  </si>
  <si>
    <t>Создание условий для оказания медицинской помощи населению на территории муниципального образования</t>
  </si>
  <si>
    <t>1320010030</t>
  </si>
  <si>
    <t>Иные социальные выплаты отдельным категориям граждан по муниципальным правовым актам муниципальных образований</t>
  </si>
  <si>
    <t>1530071020</t>
  </si>
  <si>
    <t>Ежемесячные доплаты к трудовой пенсии лицам, замещавшим муниципальные должности и должности муниципальной службы</t>
  </si>
  <si>
    <t>9950071020</t>
  </si>
  <si>
    <t>Иные пенсии, социальные доплаты к пенсиям</t>
  </si>
  <si>
    <t>312</t>
  </si>
  <si>
    <t>Обеспечение жильем работников муниципальной бюджетной сферы</t>
  </si>
  <si>
    <t>2030010010</t>
  </si>
  <si>
    <t>Субсидии гражданам на приобретение жилья</t>
  </si>
  <si>
    <t>322</t>
  </si>
  <si>
    <t>Предоставление социальных выплат работникам бюджетной сферы на повышение качества жилищно-бытовых услуг</t>
  </si>
  <si>
    <t>2030010050</t>
  </si>
  <si>
    <t>Предоставление консультационной, координационной поддержки и методической помощи социально ориентированным некоммерческим организациям</t>
  </si>
  <si>
    <t>3210010010</t>
  </si>
  <si>
    <t>Субсидии из местного бюджета на поддержку социально ориентированным некоммерческим организациям</t>
  </si>
  <si>
    <t>3210010030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</si>
  <si>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</si>
  <si>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</si>
  <si>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Расходы в области социального обеспечения населения</t>
  </si>
  <si>
    <t>9950091012</t>
  </si>
  <si>
    <t>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</t>
  </si>
  <si>
    <t>1150011010</t>
  </si>
  <si>
    <t>1220163050</t>
  </si>
  <si>
    <t>Выполнение отдельных государственных полномочий по опеке и попечительству в отношении лиц, признанных судом недееспособным или ограниченно дееспособными</t>
  </si>
  <si>
    <t>Организация кружковой работы, спортивно-оздоровительных мероприятий, в том числе направленных на поддержание жизненной активности граждан, и на содействие ведению здорового образа жизни</t>
  </si>
  <si>
    <t>1530010030</t>
  </si>
  <si>
    <t>Выплата единовременного пособия при всех формах устройства детей, лишенных родительского попечения, в семью</t>
  </si>
  <si>
    <t>Пособия, компенсации, меры социальной поддержки по публичным нормативным обязательствам</t>
  </si>
  <si>
    <t>313</t>
  </si>
  <si>
    <t>Выполнение отдельных государственных полномочий по выплате ежемесячной компенсационной выплаты на содержание одного ребенка в семье опекуна (попечителя), приемной семье</t>
  </si>
  <si>
    <t>Выполнение отдельных государственных полномочий по выплате ежемесячного денежного вознаграждения приемному родителю</t>
  </si>
  <si>
    <t>Выполнение отдельных государственных полномочий по выплате единовременной дополнительной выплаты на каждого ребенка, принятого в семью опекуна (попечителя), в приемную семью</t>
  </si>
  <si>
    <t>Выполнение отдельных государственных полномочий на бесплатный проезд детей-сирот и детей, оставшихся без попечения родителей, обучающихся в муниципальных образовательных учреждениях</t>
  </si>
  <si>
    <t>20300L4970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</si>
  <si>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</si>
  <si>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Выполнение отдельных государственных полномочий по опеке и попечительству в отношении несовершеннолетних</t>
  </si>
  <si>
    <t>Совершенствование системы управления охраной труда. Информационное обеспечение и пропаганда охраны труда. Создание мотивации к безопасному труду, формирование культуры охраны труда</t>
  </si>
  <si>
    <t>1540010010</t>
  </si>
  <si>
    <t>Организация и проведение профилактических мероприятий</t>
  </si>
  <si>
    <t>1710010010</t>
  </si>
  <si>
    <t>Информационное обеспечение профилактических мероприятий</t>
  </si>
  <si>
    <t>1710010020</t>
  </si>
  <si>
    <t>Выполнение отдельных государственных полномочий по исполнению функций комиссий по делам несовершеннолетних и защите их прав</t>
  </si>
  <si>
    <t>9950063310</t>
  </si>
  <si>
    <t>Публичные нормативные выплаты гражданам несоциального характера</t>
  </si>
  <si>
    <t>330</t>
  </si>
  <si>
    <t>1410022001</t>
  </si>
  <si>
    <t>Проведение физкультурно-оздоровительных и спортивно-массовых мероприятий</t>
  </si>
  <si>
    <t>1450010010</t>
  </si>
  <si>
    <t>Расходы в области спорта и физической культуры</t>
  </si>
  <si>
    <t>9950091014</t>
  </si>
  <si>
    <t>Организация и проведение физкультурно-оздоровительных и спортивно-массовых мероприятий</t>
  </si>
  <si>
    <t>1420010010</t>
  </si>
  <si>
    <t>9960061010</t>
  </si>
  <si>
    <t>Дотации на выравнивание бюджетной обеспеченности</t>
  </si>
  <si>
    <t>511</t>
  </si>
  <si>
    <t>9960061020</t>
  </si>
  <si>
    <t>512</t>
  </si>
  <si>
    <t>540</t>
  </si>
  <si>
    <t>9960088300</t>
  </si>
  <si>
    <t>Субсидии</t>
  </si>
  <si>
    <t>523</t>
  </si>
  <si>
    <t>Иные межбюджетные трансферты за счет местного бюджета</t>
  </si>
  <si>
    <t>9960088520</t>
  </si>
  <si>
    <t xml:space="preserve">Исполнение расходов бюджета муниципального образования "Ленский район" за 2021 год  по ведомственной структуре расходов </t>
  </si>
  <si>
    <t>9910000000</t>
  </si>
  <si>
    <t>9950000000</t>
  </si>
  <si>
    <t>247</t>
  </si>
  <si>
    <t>3120010070</t>
  </si>
  <si>
    <t>600</t>
  </si>
  <si>
    <t>9950054690</t>
  </si>
  <si>
    <t>9950063260</t>
  </si>
  <si>
    <t>9950063330</t>
  </si>
  <si>
    <t>2220000000</t>
  </si>
  <si>
    <t>2530010010</t>
  </si>
  <si>
    <t>2540010030</t>
  </si>
  <si>
    <t>25К0063450</t>
  </si>
  <si>
    <t>25К0063460</t>
  </si>
  <si>
    <t>25К0063470</t>
  </si>
  <si>
    <t>9960000000</t>
  </si>
  <si>
    <t>500</t>
  </si>
  <si>
    <t>1850010020</t>
  </si>
  <si>
    <t>2630010020</t>
  </si>
  <si>
    <t>263001005Г</t>
  </si>
  <si>
    <t>633</t>
  </si>
  <si>
    <t>2930000000</t>
  </si>
  <si>
    <t>2970000000</t>
  </si>
  <si>
    <t>1270000000</t>
  </si>
  <si>
    <t>1220053030</t>
  </si>
  <si>
    <t>1220263480</t>
  </si>
  <si>
    <t>1290000000</t>
  </si>
  <si>
    <t>1260062370</t>
  </si>
  <si>
    <t>10301S2670</t>
  </si>
  <si>
    <t>103A162670</t>
  </si>
  <si>
    <t>3440000000</t>
  </si>
  <si>
    <t>34400L576Е</t>
  </si>
  <si>
    <t>1320000000</t>
  </si>
  <si>
    <t>1320010010</t>
  </si>
  <si>
    <t>3210000000</t>
  </si>
  <si>
    <t>9950052600</t>
  </si>
  <si>
    <t>9950063410</t>
  </si>
  <si>
    <t>9950063420</t>
  </si>
  <si>
    <t>9950063440</t>
  </si>
  <si>
    <t>9950063450</t>
  </si>
  <si>
    <t>9950063460</t>
  </si>
  <si>
    <t>99500R0820</t>
  </si>
  <si>
    <t>9950063010</t>
  </si>
  <si>
    <t>9950063110</t>
  </si>
  <si>
    <t>9950063290</t>
  </si>
  <si>
    <t>Содержание, текущий и капитальный ремонт нежилых помещений</t>
  </si>
  <si>
    <t>Проведение Всероссийской переписи населения 2020 года</t>
  </si>
  <si>
    <t>Выполнение отдельных государственных полномочий по реализации Федеральных законов "О жилищных субсидиях гражданам, выезжающим из районов Крайнего Севера и приравненных к ним местностей" и "О жилищных субсидиях гражданам, выезжающим из закрывающихся населенных пунктов в районах Крайнего Севера и приравненных к ним местностей"</t>
  </si>
  <si>
    <t>Реализация концепции и развития аппаратно-программного комплекса "Безопасный город"</t>
  </si>
  <si>
    <t>Расходы ОМСУ МР и ГО, связанные с обеспечением осуществления отдельных государственных полномочий по поддержке сельскохозяйственного производства</t>
  </si>
  <si>
    <t>Выполнение ОМСУ МР и ГО отдельных государственных полномочий по поддержке скотоводства в личных подсобных хозяйствах граждан</t>
  </si>
  <si>
    <t>Выполнение ОМСУ МР и ГО отдельных государственных полномочий по поддержке развития животноводства, табунного коневодства и растениеводства</t>
  </si>
  <si>
    <t>Выполнение ОМСУ МР и ГО отдельных государственных полномочий по обеспечению производства и переработки продукции животноводства и развитию растениеводства</t>
  </si>
  <si>
    <t>Планирование и проектирование работ по строительству, реконструкции, капитальному ремонту и ремонту автомобильных дорог общего пользования местного значения и искусственных сооружений на них</t>
  </si>
  <si>
    <t>Субсидирование части расходов субъектов малого и среднего предпринимательства, занятых производством местной продукции</t>
  </si>
  <si>
    <t>Предоставление грантов начинающим субъектам малого предпринимательства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</si>
  <si>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</si>
  <si>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Школа-сад на 50/15 мест с интернатом на 15 мест в с. Толон Ленского района (за счет средств ГБ)</t>
  </si>
  <si>
    <t>Восстановление и укрепление материально-технической базы для организаций отдыха и оздоровления детей (за счет средств ГБ)</t>
  </si>
  <si>
    <t>Создание модельных муниципальных библиотек (за счет средств МБ)</t>
  </si>
  <si>
    <t>Создание модельных муниципальных библиотек Республики Саха (Якутия)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</si>
  <si>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</si>
  <si>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Мероприятия по формированию ЗОЖ</t>
  </si>
  <si>
    <t>Выплата компенсации в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</si>
  <si>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Реализация мероприятий по обеспечению жильем молодых семей</t>
  </si>
  <si>
    <t>Выполнение отдельных государственных полномочий на санаторно-курортное лечение, летний труд и отдых детей-сирот и детей, оставшихся без попечения родителей</t>
  </si>
  <si>
    <t>Выполнение отдельных государственных полномочий в области охраны труда</t>
  </si>
  <si>
    <t>Межбюджетные трансферты общего характера бюджетам бюджетной системы Российской Федерации</t>
  </si>
  <si>
    <t>Предоставление дотации на выравнивание бюджетной обеспеченности муниципальных образований (за счет средств ГБ)</t>
  </si>
  <si>
    <t>Предоставление дотации на поддержку мер по обеспечению сбалансированности местных бюджетов (за счет средств ГБ)</t>
  </si>
  <si>
    <t>Субсидии, передаваемые в государственный бюджет (отрицательный трансферт)</t>
  </si>
  <si>
    <t>Закупка энергетических ресурсов</t>
  </si>
  <si>
    <t>Развитие табунного коневодства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</si>
  <si>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</si>
  <si>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Воспитание патриотизма у граждан - национальная идея государства</t>
  </si>
  <si>
    <t>Мотивирование населения на ведение трезвого здорового образа</t>
  </si>
  <si>
    <t>Обеспечивающая программа</t>
  </si>
  <si>
    <t>Обеспечение прав граждан на участие в культурной жизни</t>
  </si>
  <si>
    <t>Повышение эффективности работы в сфере профилактики правонарушений</t>
  </si>
  <si>
    <t>Развитие детско-юношеского спорта</t>
  </si>
  <si>
    <t>Молодежная политика и оздоровление детей</t>
  </si>
  <si>
    <t>Создание телевизионных и радиовещательных передач, рубрик в средствах массовой информации и печатной, кино- и видеопродукции по направлениям молодежной политики</t>
  </si>
  <si>
    <t xml:space="preserve">Обеспечение государственных гарантий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</t>
  </si>
  <si>
    <t>Субвенция на обеспечение выплат ежемесячного денежного вознаграждения за классноеруководство педагогическим работникам государственных образовательныхорганизаций и муниципальных образовательных организаций, реализующихобразовательные программы начального общего, основного общего и среднегообщего образования, в том числе адаптированные основныеобщеобразовательные программы</t>
  </si>
  <si>
    <t>И. о. начальника  ФИНУ __________________В. А. Габышев</t>
  </si>
  <si>
    <t>Исполнение доходов бюджета муниципального орбразования "Ленский район" за 2021 год по кодам классификации доходов</t>
  </si>
  <si>
    <t>№ 1-2</t>
  </si>
  <si>
    <t>от 12 мая 2022 г.</t>
  </si>
  <si>
    <t>от  12 мая 2022 г.</t>
  </si>
</sst>
</file>

<file path=xl/styles.xml><?xml version="1.0" encoding="utf-8"?>
<styleSheet xmlns="http://schemas.openxmlformats.org/spreadsheetml/2006/main">
  <numFmts count="9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dd\.mm\.yyyy"/>
  </numFmts>
  <fonts count="8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9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0"/>
      <color rgb="FF000000"/>
      <name val="Arial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0"/>
      <color rgb="FF000000"/>
      <name val="Arial Cyr"/>
      <family val="0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/>
      <bottom/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8" fillId="0" borderId="0">
      <alignment/>
      <protection/>
    </xf>
    <xf numFmtId="0" fontId="58" fillId="0" borderId="0">
      <alignment horizontal="left"/>
      <protection/>
    </xf>
    <xf numFmtId="0" fontId="59" fillId="27" borderId="1" applyNumberFormat="0" applyAlignment="0" applyProtection="0"/>
    <xf numFmtId="0" fontId="60" fillId="28" borderId="2" applyNumberFormat="0" applyAlignment="0" applyProtection="0"/>
    <xf numFmtId="0" fontId="8" fillId="0" borderId="0">
      <alignment/>
      <protection/>
    </xf>
    <xf numFmtId="0" fontId="58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8" fillId="0" borderId="0">
      <alignment/>
      <protection/>
    </xf>
    <xf numFmtId="0" fontId="58" fillId="0" borderId="0">
      <alignment horizontal="left"/>
      <protection/>
    </xf>
    <xf numFmtId="0" fontId="72" fillId="0" borderId="0" applyNumberFormat="0" applyFill="0" applyBorder="0" applyAlignment="0" applyProtection="0"/>
    <xf numFmtId="49" fontId="73" fillId="0" borderId="0">
      <alignment horizontal="center"/>
      <protection/>
    </xf>
    <xf numFmtId="0" fontId="5" fillId="0" borderId="10">
      <alignment horizontal="center" wrapText="1"/>
      <protection/>
    </xf>
    <xf numFmtId="49" fontId="73" fillId="0" borderId="11">
      <alignment horizontal="center" wrapText="1"/>
      <protection/>
    </xf>
    <xf numFmtId="49" fontId="19" fillId="0" borderId="12">
      <alignment horizontal="center"/>
      <protection/>
    </xf>
    <xf numFmtId="49" fontId="73" fillId="0" borderId="13">
      <alignment horizontal="center" wrapText="1"/>
      <protection/>
    </xf>
    <xf numFmtId="49" fontId="20" fillId="0" borderId="0">
      <alignment horizontal="center"/>
      <protection/>
    </xf>
    <xf numFmtId="49" fontId="73" fillId="0" borderId="11">
      <alignment horizontal="center"/>
      <protection/>
    </xf>
    <xf numFmtId="49" fontId="21" fillId="0" borderId="11">
      <alignment horizontal="center" wrapText="1"/>
      <protection/>
    </xf>
    <xf numFmtId="49" fontId="73" fillId="0" borderId="14">
      <alignment/>
      <protection/>
    </xf>
    <xf numFmtId="49" fontId="21" fillId="0" borderId="15">
      <alignment horizontal="center"/>
      <protection/>
    </xf>
    <xf numFmtId="4" fontId="73" fillId="0" borderId="11">
      <alignment horizontal="right"/>
      <protection/>
    </xf>
    <xf numFmtId="49" fontId="21" fillId="0" borderId="13">
      <alignment horizontal="center" wrapText="1"/>
      <protection/>
    </xf>
    <xf numFmtId="4" fontId="73" fillId="0" borderId="16">
      <alignment horizontal="right"/>
      <protection/>
    </xf>
    <xf numFmtId="49" fontId="19" fillId="0" borderId="11">
      <alignment horizontal="center"/>
      <protection/>
    </xf>
    <xf numFmtId="49" fontId="73" fillId="0" borderId="0">
      <alignment horizontal="center"/>
      <protection/>
    </xf>
    <xf numFmtId="49" fontId="21" fillId="0" borderId="0">
      <alignment horizontal="center"/>
      <protection/>
    </xf>
    <xf numFmtId="49" fontId="73" fillId="0" borderId="0">
      <alignment horizontal="right"/>
      <protection/>
    </xf>
    <xf numFmtId="49" fontId="22" fillId="0" borderId="0">
      <alignment/>
      <protection/>
    </xf>
    <xf numFmtId="0" fontId="73" fillId="0" borderId="17">
      <alignment horizontal="left" wrapText="1"/>
      <protection/>
    </xf>
    <xf numFmtId="4" fontId="19" fillId="0" borderId="11">
      <alignment horizontal="right"/>
      <protection/>
    </xf>
    <xf numFmtId="0" fontId="73" fillId="0" borderId="18">
      <alignment horizontal="left" wrapText="1" indent="1"/>
      <protection/>
    </xf>
    <xf numFmtId="4" fontId="19" fillId="0" borderId="13">
      <alignment horizontal="right"/>
      <protection/>
    </xf>
    <xf numFmtId="0" fontId="74" fillId="0" borderId="19">
      <alignment horizontal="left" wrapText="1"/>
      <protection/>
    </xf>
    <xf numFmtId="49" fontId="21" fillId="0" borderId="0">
      <alignment horizontal="right"/>
      <protection/>
    </xf>
    <xf numFmtId="0" fontId="73" fillId="33" borderId="0">
      <alignment/>
      <protection/>
    </xf>
    <xf numFmtId="0" fontId="21" fillId="0" borderId="0">
      <alignment horizontal="center"/>
      <protection/>
    </xf>
    <xf numFmtId="0" fontId="73" fillId="0" borderId="14">
      <alignment/>
      <protection/>
    </xf>
    <xf numFmtId="4" fontId="19" fillId="0" borderId="20">
      <alignment horizontal="right"/>
      <protection/>
    </xf>
    <xf numFmtId="0" fontId="58" fillId="0" borderId="14">
      <alignment/>
      <protection/>
    </xf>
    <xf numFmtId="49" fontId="21" fillId="0" borderId="19">
      <alignment horizontal="center"/>
      <protection/>
    </xf>
    <xf numFmtId="4" fontId="73" fillId="0" borderId="20">
      <alignment horizontal="right"/>
      <protection/>
    </xf>
    <xf numFmtId="4" fontId="19" fillId="0" borderId="21">
      <alignment horizontal="right"/>
      <protection/>
    </xf>
    <xf numFmtId="49" fontId="73" fillId="0" borderId="19">
      <alignment horizontal="center"/>
      <protection/>
    </xf>
    <xf numFmtId="0" fontId="23" fillId="0" borderId="14">
      <alignment/>
      <protection/>
    </xf>
    <xf numFmtId="4" fontId="73" fillId="0" borderId="22">
      <alignment horizontal="right"/>
      <protection/>
    </xf>
    <xf numFmtId="0" fontId="21" fillId="0" borderId="23">
      <alignment horizontal="center" vertical="center"/>
      <protection/>
    </xf>
    <xf numFmtId="0" fontId="74" fillId="0" borderId="0">
      <alignment horizontal="center"/>
      <protection/>
    </xf>
    <xf numFmtId="0" fontId="19" fillId="0" borderId="24">
      <alignment horizontal="left" wrapText="1"/>
      <protection/>
    </xf>
    <xf numFmtId="0" fontId="74" fillId="0" borderId="14">
      <alignment/>
      <protection/>
    </xf>
    <xf numFmtId="0" fontId="5" fillId="0" borderId="25">
      <alignment horizontal="left" wrapText="1" indent="1"/>
      <protection/>
    </xf>
    <xf numFmtId="0" fontId="73" fillId="0" borderId="24">
      <alignment horizontal="left" wrapText="1"/>
      <protection/>
    </xf>
    <xf numFmtId="0" fontId="19" fillId="0" borderId="24">
      <alignment horizontal="left" wrapText="1" indent="2"/>
      <protection/>
    </xf>
    <xf numFmtId="0" fontId="73" fillId="0" borderId="25">
      <alignment horizontal="left" wrapText="1" indent="1"/>
      <protection/>
    </xf>
    <xf numFmtId="0" fontId="24" fillId="0" borderId="25">
      <alignment horizontal="left" wrapText="1"/>
      <protection/>
    </xf>
    <xf numFmtId="0" fontId="73" fillId="0" borderId="24">
      <alignment horizontal="left" wrapText="1" indent="2"/>
      <protection/>
    </xf>
    <xf numFmtId="0" fontId="21" fillId="0" borderId="17">
      <alignment horizontal="left" wrapText="1" indent="2"/>
      <protection/>
    </xf>
    <xf numFmtId="0" fontId="73" fillId="0" borderId="17">
      <alignment horizontal="left" wrapText="1" indent="2"/>
      <protection/>
    </xf>
    <xf numFmtId="0" fontId="22" fillId="0" borderId="0">
      <alignment horizontal="left"/>
      <protection/>
    </xf>
    <xf numFmtId="0" fontId="75" fillId="0" borderId="14">
      <alignment wrapText="1"/>
      <protection/>
    </xf>
    <xf numFmtId="0" fontId="21" fillId="0" borderId="0">
      <alignment horizontal="right"/>
      <protection/>
    </xf>
    <xf numFmtId="0" fontId="75" fillId="0" borderId="15">
      <alignment wrapText="1"/>
      <protection/>
    </xf>
    <xf numFmtId="0" fontId="21" fillId="0" borderId="0">
      <alignment horizontal="center" wrapText="1"/>
      <protection/>
    </xf>
    <xf numFmtId="0" fontId="75" fillId="0" borderId="26">
      <alignment wrapText="1"/>
      <protection/>
    </xf>
    <xf numFmtId="49" fontId="5" fillId="0" borderId="0">
      <alignment horizontal="left"/>
      <protection/>
    </xf>
    <xf numFmtId="0" fontId="73" fillId="0" borderId="0">
      <alignment horizontal="center" wrapText="1"/>
      <protection/>
    </xf>
    <xf numFmtId="49" fontId="5" fillId="0" borderId="14">
      <alignment horizontal="left"/>
      <protection/>
    </xf>
    <xf numFmtId="49" fontId="73" fillId="0" borderId="14">
      <alignment horizontal="left"/>
      <protection/>
    </xf>
    <xf numFmtId="0" fontId="21" fillId="0" borderId="27">
      <alignment horizontal="center" vertical="center"/>
      <protection/>
    </xf>
    <xf numFmtId="49" fontId="73" fillId="0" borderId="12">
      <alignment horizontal="center" wrapText="1"/>
      <protection/>
    </xf>
    <xf numFmtId="49" fontId="5" fillId="0" borderId="28">
      <alignment horizontal="center" wrapText="1"/>
      <protection/>
    </xf>
    <xf numFmtId="49" fontId="73" fillId="0" borderId="12">
      <alignment horizontal="left" wrapText="1"/>
      <protection/>
    </xf>
    <xf numFmtId="49" fontId="5" fillId="0" borderId="12">
      <alignment horizontal="center" wrapText="1"/>
      <protection/>
    </xf>
    <xf numFmtId="49" fontId="73" fillId="0" borderId="12">
      <alignment horizontal="center" shrinkToFit="1"/>
      <protection/>
    </xf>
    <xf numFmtId="49" fontId="21" fillId="0" borderId="12">
      <alignment horizontal="left" wrapText="1"/>
      <protection/>
    </xf>
    <xf numFmtId="49" fontId="73" fillId="0" borderId="11">
      <alignment horizontal="center" shrinkToFit="1"/>
      <protection/>
    </xf>
    <xf numFmtId="49" fontId="19" fillId="0" borderId="12">
      <alignment horizontal="center" shrinkToFit="1"/>
      <protection/>
    </xf>
    <xf numFmtId="0" fontId="73" fillId="0" borderId="26">
      <alignment/>
      <protection/>
    </xf>
    <xf numFmtId="0" fontId="5" fillId="0" borderId="29">
      <alignment/>
      <protection/>
    </xf>
    <xf numFmtId="0" fontId="58" fillId="0" borderId="26">
      <alignment/>
      <protection/>
    </xf>
    <xf numFmtId="49" fontId="21" fillId="0" borderId="14">
      <alignment horizontal="center"/>
      <protection/>
    </xf>
    <xf numFmtId="0" fontId="73" fillId="0" borderId="18">
      <alignment horizontal="left" wrapText="1"/>
      <protection/>
    </xf>
    <xf numFmtId="0" fontId="19" fillId="0" borderId="26">
      <alignment horizontal="center"/>
      <protection/>
    </xf>
    <xf numFmtId="0" fontId="73" fillId="0" borderId="17">
      <alignment horizontal="left" wrapText="1" indent="1"/>
      <protection/>
    </xf>
    <xf numFmtId="49" fontId="21" fillId="0" borderId="14">
      <alignment/>
      <protection/>
    </xf>
    <xf numFmtId="0" fontId="73" fillId="0" borderId="18">
      <alignment horizontal="left" wrapText="1" indent="2"/>
      <protection/>
    </xf>
    <xf numFmtId="0" fontId="19" fillId="0" borderId="0">
      <alignment/>
      <protection/>
    </xf>
    <xf numFmtId="0" fontId="58" fillId="0" borderId="30">
      <alignment/>
      <protection/>
    </xf>
    <xf numFmtId="49" fontId="20" fillId="0" borderId="0">
      <alignment horizontal="center" wrapText="1"/>
      <protection/>
    </xf>
    <xf numFmtId="49" fontId="73" fillId="0" borderId="20">
      <alignment horizontal="center"/>
      <protection/>
    </xf>
    <xf numFmtId="49" fontId="21" fillId="0" borderId="11">
      <alignment horizontal="center"/>
      <protection/>
    </xf>
    <xf numFmtId="0" fontId="74" fillId="0" borderId="23">
      <alignment horizontal="center" vertical="center" textRotation="90" wrapText="1"/>
      <protection/>
    </xf>
    <xf numFmtId="49" fontId="19" fillId="0" borderId="11">
      <alignment horizontal="center" shrinkToFit="1"/>
      <protection/>
    </xf>
    <xf numFmtId="0" fontId="74" fillId="0" borderId="26">
      <alignment horizontal="center" vertical="center" textRotation="90" wrapText="1"/>
      <protection/>
    </xf>
    <xf numFmtId="49" fontId="19" fillId="0" borderId="31">
      <alignment horizontal="center"/>
      <protection/>
    </xf>
    <xf numFmtId="0" fontId="73" fillId="0" borderId="0">
      <alignment vertical="center"/>
      <protection/>
    </xf>
    <xf numFmtId="0" fontId="21" fillId="0" borderId="14">
      <alignment horizontal="center"/>
      <protection/>
    </xf>
    <xf numFmtId="0" fontId="74" fillId="0" borderId="0">
      <alignment horizontal="center" vertical="center" textRotation="90" wrapText="1"/>
      <protection/>
    </xf>
    <xf numFmtId="49" fontId="19" fillId="0" borderId="26">
      <alignment horizontal="center"/>
      <protection/>
    </xf>
    <xf numFmtId="0" fontId="74" fillId="0" borderId="32">
      <alignment horizontal="center" vertical="center" textRotation="90" wrapText="1"/>
      <protection/>
    </xf>
    <xf numFmtId="49" fontId="19" fillId="0" borderId="0">
      <alignment/>
      <protection/>
    </xf>
    <xf numFmtId="0" fontId="74" fillId="0" borderId="0">
      <alignment horizontal="center" vertical="center" textRotation="90"/>
      <protection/>
    </xf>
    <xf numFmtId="49" fontId="21" fillId="0" borderId="0">
      <alignment horizontal="left"/>
      <protection/>
    </xf>
    <xf numFmtId="0" fontId="74" fillId="0" borderId="32">
      <alignment horizontal="center" vertical="center" textRotation="90"/>
      <protection/>
    </xf>
    <xf numFmtId="0" fontId="22" fillId="0" borderId="0">
      <alignment/>
      <protection/>
    </xf>
    <xf numFmtId="0" fontId="74" fillId="0" borderId="15">
      <alignment horizontal="center" vertical="center" textRotation="90"/>
      <protection/>
    </xf>
    <xf numFmtId="49" fontId="23" fillId="0" borderId="0">
      <alignment/>
      <protection/>
    </xf>
    <xf numFmtId="0" fontId="73" fillId="0" borderId="15">
      <alignment horizontal="center" vertical="top" wrapText="1"/>
      <protection/>
    </xf>
    <xf numFmtId="49" fontId="21" fillId="0" borderId="14">
      <alignment/>
      <protection/>
    </xf>
    <xf numFmtId="0" fontId="74" fillId="0" borderId="33">
      <alignment/>
      <protection/>
    </xf>
    <xf numFmtId="49" fontId="19" fillId="0" borderId="34">
      <alignment horizontal="center"/>
      <protection/>
    </xf>
    <xf numFmtId="49" fontId="76" fillId="0" borderId="35">
      <alignment horizontal="left" vertical="center" wrapText="1"/>
      <protection/>
    </xf>
    <xf numFmtId="49" fontId="19" fillId="0" borderId="20">
      <alignment horizontal="center"/>
      <protection/>
    </xf>
    <xf numFmtId="49" fontId="73" fillId="0" borderId="18">
      <alignment horizontal="left" vertical="center" wrapText="1" indent="2"/>
      <protection/>
    </xf>
    <xf numFmtId="0" fontId="25" fillId="0" borderId="14">
      <alignment/>
      <protection/>
    </xf>
    <xf numFmtId="49" fontId="73" fillId="0" borderId="17">
      <alignment horizontal="left" vertical="center" wrapText="1" indent="3"/>
      <protection/>
    </xf>
    <xf numFmtId="0" fontId="26" fillId="0" borderId="23">
      <alignment horizontal="center" vertical="center" textRotation="90" wrapText="1"/>
      <protection/>
    </xf>
    <xf numFmtId="49" fontId="73" fillId="0" borderId="35">
      <alignment horizontal="left" vertical="center" wrapText="1" indent="3"/>
      <protection/>
    </xf>
    <xf numFmtId="0" fontId="26" fillId="0" borderId="26">
      <alignment horizontal="center" vertical="center" textRotation="90" wrapText="1"/>
      <protection/>
    </xf>
    <xf numFmtId="49" fontId="73" fillId="0" borderId="36">
      <alignment horizontal="left" vertical="center" wrapText="1" indent="3"/>
      <protection/>
    </xf>
    <xf numFmtId="0" fontId="27" fillId="0" borderId="0">
      <alignment vertical="center"/>
      <protection/>
    </xf>
    <xf numFmtId="0" fontId="76" fillId="0" borderId="33">
      <alignment horizontal="left" vertical="center" wrapText="1"/>
      <protection/>
    </xf>
    <xf numFmtId="0" fontId="28" fillId="0" borderId="14">
      <alignment/>
      <protection/>
    </xf>
    <xf numFmtId="49" fontId="73" fillId="0" borderId="26">
      <alignment horizontal="left" vertical="center" wrapText="1" indent="3"/>
      <protection/>
    </xf>
    <xf numFmtId="0" fontId="26" fillId="0" borderId="23">
      <alignment horizontal="center" vertical="center" textRotation="90"/>
      <protection/>
    </xf>
    <xf numFmtId="49" fontId="73" fillId="0" borderId="0">
      <alignment horizontal="left" vertical="center" wrapText="1" indent="3"/>
      <protection/>
    </xf>
    <xf numFmtId="49" fontId="19" fillId="0" borderId="15">
      <alignment horizontal="center" vertical="center" wrapText="1"/>
      <protection/>
    </xf>
    <xf numFmtId="49" fontId="73" fillId="0" borderId="14">
      <alignment horizontal="left" vertical="center" wrapText="1" indent="3"/>
      <protection/>
    </xf>
    <xf numFmtId="0" fontId="29" fillId="0" borderId="33">
      <alignment/>
      <protection/>
    </xf>
    <xf numFmtId="49" fontId="76" fillId="0" borderId="33">
      <alignment horizontal="left" vertical="center" wrapText="1"/>
      <protection/>
    </xf>
    <xf numFmtId="49" fontId="30" fillId="0" borderId="35">
      <alignment horizontal="left" vertical="center" wrapText="1"/>
      <protection/>
    </xf>
    <xf numFmtId="0" fontId="73" fillId="0" borderId="35">
      <alignment horizontal="left" vertical="center" wrapText="1"/>
      <protection/>
    </xf>
    <xf numFmtId="49" fontId="5" fillId="0" borderId="18">
      <alignment horizontal="left" vertical="center" wrapText="1" indent="2"/>
      <protection/>
    </xf>
    <xf numFmtId="0" fontId="73" fillId="0" borderId="36">
      <alignment horizontal="left" vertical="center" wrapText="1"/>
      <protection/>
    </xf>
    <xf numFmtId="49" fontId="5" fillId="0" borderId="17">
      <alignment horizontal="left" vertical="center" wrapText="1" indent="3"/>
      <protection/>
    </xf>
    <xf numFmtId="49" fontId="76" fillId="0" borderId="37">
      <alignment horizontal="left" vertical="center" wrapText="1"/>
      <protection/>
    </xf>
    <xf numFmtId="49" fontId="5" fillId="0" borderId="35">
      <alignment horizontal="left" vertical="center" wrapText="1" indent="3"/>
      <protection/>
    </xf>
    <xf numFmtId="49" fontId="73" fillId="0" borderId="38">
      <alignment horizontal="left" vertical="center" wrapText="1"/>
      <protection/>
    </xf>
    <xf numFmtId="49" fontId="5" fillId="0" borderId="36">
      <alignment horizontal="left" vertical="center" wrapText="1" indent="3"/>
      <protection/>
    </xf>
    <xf numFmtId="49" fontId="73" fillId="0" borderId="39">
      <alignment horizontal="left" vertical="center" wrapText="1"/>
      <protection/>
    </xf>
    <xf numFmtId="0" fontId="30" fillId="0" borderId="33">
      <alignment horizontal="left" vertical="center" wrapText="1"/>
      <protection/>
    </xf>
    <xf numFmtId="0" fontId="73" fillId="0" borderId="0">
      <alignment horizontal="center"/>
      <protection/>
    </xf>
    <xf numFmtId="49" fontId="5" fillId="0" borderId="26">
      <alignment horizontal="left" vertical="center" wrapText="1" indent="3"/>
      <protection/>
    </xf>
    <xf numFmtId="49" fontId="74" fillId="0" borderId="40">
      <alignment horizontal="center"/>
      <protection/>
    </xf>
    <xf numFmtId="49" fontId="5" fillId="0" borderId="0">
      <alignment horizontal="left" vertical="center" wrapText="1" indent="3"/>
      <protection/>
    </xf>
    <xf numFmtId="49" fontId="74" fillId="0" borderId="41">
      <alignment horizontal="center" vertical="center" wrapText="1"/>
      <protection/>
    </xf>
    <xf numFmtId="49" fontId="5" fillId="0" borderId="14">
      <alignment horizontal="left" vertical="center" wrapText="1" indent="3"/>
      <protection/>
    </xf>
    <xf numFmtId="49" fontId="73" fillId="0" borderId="28">
      <alignment horizontal="center" vertical="center" wrapText="1"/>
      <protection/>
    </xf>
    <xf numFmtId="49" fontId="5" fillId="0" borderId="15">
      <alignment horizontal="center" vertical="center" wrapText="1"/>
      <protection/>
    </xf>
    <xf numFmtId="49" fontId="73" fillId="0" borderId="12">
      <alignment horizontal="center" vertical="center" wrapText="1"/>
      <protection/>
    </xf>
    <xf numFmtId="49" fontId="30" fillId="0" borderId="33">
      <alignment horizontal="left" vertical="center" wrapText="1"/>
      <protection/>
    </xf>
    <xf numFmtId="49" fontId="73" fillId="0" borderId="41">
      <alignment horizontal="center" vertical="center" wrapText="1"/>
      <protection/>
    </xf>
    <xf numFmtId="49" fontId="19" fillId="0" borderId="27">
      <alignment horizontal="center" vertical="center" wrapText="1"/>
      <protection/>
    </xf>
    <xf numFmtId="49" fontId="73" fillId="0" borderId="26">
      <alignment horizontal="center" vertical="center" wrapText="1"/>
      <protection/>
    </xf>
    <xf numFmtId="49" fontId="29" fillId="0" borderId="40">
      <alignment horizontal="center"/>
      <protection/>
    </xf>
    <xf numFmtId="49" fontId="73" fillId="0" borderId="0">
      <alignment horizontal="center" vertical="center" wrapText="1"/>
      <protection/>
    </xf>
    <xf numFmtId="49" fontId="29" fillId="0" borderId="41">
      <alignment horizontal="center" vertical="center" wrapText="1"/>
      <protection/>
    </xf>
    <xf numFmtId="49" fontId="73" fillId="0" borderId="14">
      <alignment horizontal="center" vertical="center" wrapText="1"/>
      <protection/>
    </xf>
    <xf numFmtId="49" fontId="5" fillId="0" borderId="28">
      <alignment horizontal="center" vertical="center" wrapText="1"/>
      <protection/>
    </xf>
    <xf numFmtId="49" fontId="74" fillId="0" borderId="40">
      <alignment horizontal="center" vertical="center" wrapText="1"/>
      <protection/>
    </xf>
    <xf numFmtId="49" fontId="5" fillId="0" borderId="12">
      <alignment horizontal="center" vertical="center" wrapText="1"/>
      <protection/>
    </xf>
    <xf numFmtId="49" fontId="73" fillId="0" borderId="42">
      <alignment horizontal="center" vertical="center" wrapText="1"/>
      <protection/>
    </xf>
    <xf numFmtId="49" fontId="5" fillId="0" borderId="41">
      <alignment horizontal="center" vertical="center" wrapText="1"/>
      <protection/>
    </xf>
    <xf numFmtId="0" fontId="58" fillId="0" borderId="29">
      <alignment/>
      <protection/>
    </xf>
    <xf numFmtId="49" fontId="5" fillId="0" borderId="42">
      <alignment horizontal="center" vertical="center" wrapText="1"/>
      <protection/>
    </xf>
    <xf numFmtId="0" fontId="73" fillId="0" borderId="40">
      <alignment horizontal="center" vertical="center"/>
      <protection/>
    </xf>
    <xf numFmtId="49" fontId="5" fillId="0" borderId="29">
      <alignment horizontal="center" vertical="center" wrapText="1"/>
      <protection/>
    </xf>
    <xf numFmtId="0" fontId="73" fillId="0" borderId="28">
      <alignment horizontal="center" vertical="center"/>
      <protection/>
    </xf>
    <xf numFmtId="49" fontId="28" fillId="0" borderId="0">
      <alignment horizontal="center" vertical="center" wrapText="1"/>
      <protection/>
    </xf>
    <xf numFmtId="0" fontId="73" fillId="0" borderId="12">
      <alignment horizontal="center" vertical="center"/>
      <protection/>
    </xf>
    <xf numFmtId="49" fontId="28" fillId="0" borderId="14">
      <alignment horizontal="center" vertical="center" wrapText="1"/>
      <protection/>
    </xf>
    <xf numFmtId="0" fontId="73" fillId="0" borderId="41">
      <alignment horizontal="center" vertical="center"/>
      <protection/>
    </xf>
    <xf numFmtId="49" fontId="28" fillId="0" borderId="27">
      <alignment horizontal="center" vertical="center" wrapText="1"/>
      <protection/>
    </xf>
    <xf numFmtId="49" fontId="73" fillId="0" borderId="16">
      <alignment horizontal="center" vertical="center"/>
      <protection/>
    </xf>
    <xf numFmtId="49" fontId="29" fillId="0" borderId="40">
      <alignment horizontal="center" vertical="center" wrapText="1"/>
      <protection/>
    </xf>
    <xf numFmtId="49" fontId="73" fillId="0" borderId="31">
      <alignment horizontal="center" vertical="center"/>
      <protection/>
    </xf>
    <xf numFmtId="0" fontId="5" fillId="0" borderId="15">
      <alignment horizontal="center" vertical="top"/>
      <protection/>
    </xf>
    <xf numFmtId="49" fontId="73" fillId="0" borderId="11">
      <alignment horizontal="center" vertical="center"/>
      <protection/>
    </xf>
    <xf numFmtId="49" fontId="5" fillId="0" borderId="15">
      <alignment horizontal="center" vertical="top" wrapText="1"/>
      <protection/>
    </xf>
    <xf numFmtId="49" fontId="73" fillId="0" borderId="15">
      <alignment horizontal="center" vertical="center"/>
      <protection/>
    </xf>
    <xf numFmtId="4" fontId="21" fillId="0" borderId="16">
      <alignment horizontal="right"/>
      <protection/>
    </xf>
    <xf numFmtId="49" fontId="73" fillId="0" borderId="14">
      <alignment horizontal="center"/>
      <protection/>
    </xf>
    <xf numFmtId="4" fontId="21" fillId="0" borderId="15">
      <alignment horizontal="right"/>
      <protection/>
    </xf>
    <xf numFmtId="0" fontId="73" fillId="0" borderId="26">
      <alignment horizontal="center"/>
      <protection/>
    </xf>
    <xf numFmtId="0" fontId="21" fillId="0" borderId="31">
      <alignment/>
      <protection/>
    </xf>
    <xf numFmtId="0" fontId="73" fillId="0" borderId="15">
      <alignment horizontal="center" vertical="top"/>
      <protection/>
    </xf>
    <xf numFmtId="4" fontId="21" fillId="0" borderId="11">
      <alignment horizontal="right"/>
      <protection/>
    </xf>
    <xf numFmtId="49" fontId="73" fillId="0" borderId="15">
      <alignment horizontal="center" vertical="top" wrapText="1"/>
      <protection/>
    </xf>
    <xf numFmtId="4" fontId="21" fillId="0" borderId="27">
      <alignment horizontal="right"/>
      <protection/>
    </xf>
    <xf numFmtId="0" fontId="73" fillId="0" borderId="31">
      <alignment/>
      <protection/>
    </xf>
    <xf numFmtId="4" fontId="21" fillId="0" borderId="29">
      <alignment horizontal="right" shrinkToFit="1"/>
      <protection/>
    </xf>
    <xf numFmtId="4" fontId="73" fillId="0" borderId="26">
      <alignment horizontal="right"/>
      <protection/>
    </xf>
    <xf numFmtId="4" fontId="28" fillId="0" borderId="0">
      <alignment horizontal="right" shrinkToFit="1"/>
      <protection/>
    </xf>
    <xf numFmtId="4" fontId="73" fillId="0" borderId="0">
      <alignment horizontal="right" shrinkToFit="1"/>
      <protection/>
    </xf>
    <xf numFmtId="0" fontId="29" fillId="0" borderId="15">
      <alignment horizontal="center" vertical="top"/>
      <protection/>
    </xf>
    <xf numFmtId="4" fontId="73" fillId="0" borderId="14">
      <alignment horizontal="right"/>
      <protection/>
    </xf>
    <xf numFmtId="0" fontId="5" fillId="0" borderId="15">
      <alignment horizontal="center" vertical="top" wrapText="1"/>
      <protection/>
    </xf>
    <xf numFmtId="4" fontId="73" fillId="0" borderId="27">
      <alignment horizontal="right"/>
      <protection/>
    </xf>
    <xf numFmtId="0" fontId="5" fillId="0" borderId="15">
      <alignment horizontal="center" vertical="top"/>
      <protection/>
    </xf>
    <xf numFmtId="0" fontId="73" fillId="0" borderId="15">
      <alignment horizontal="center" vertical="top" wrapText="1"/>
      <protection/>
    </xf>
    <xf numFmtId="4" fontId="21" fillId="0" borderId="22">
      <alignment horizontal="right"/>
      <protection/>
    </xf>
    <xf numFmtId="0" fontId="73" fillId="0" borderId="14">
      <alignment horizontal="center"/>
      <protection/>
    </xf>
    <xf numFmtId="4" fontId="21" fillId="0" borderId="19">
      <alignment horizontal="right"/>
      <protection/>
    </xf>
    <xf numFmtId="49" fontId="73" fillId="0" borderId="26">
      <alignment horizontal="center"/>
      <protection/>
    </xf>
    <xf numFmtId="0" fontId="21" fillId="0" borderId="34">
      <alignment/>
      <protection/>
    </xf>
    <xf numFmtId="49" fontId="73" fillId="0" borderId="0">
      <alignment horizontal="left"/>
      <protection/>
    </xf>
    <xf numFmtId="4" fontId="21" fillId="0" borderId="20">
      <alignment horizontal="right"/>
      <protection/>
    </xf>
    <xf numFmtId="4" fontId="73" fillId="0" borderId="0">
      <alignment horizontal="center" shrinkToFit="1"/>
      <protection/>
    </xf>
    <xf numFmtId="4" fontId="21" fillId="0" borderId="43">
      <alignment horizontal="right"/>
      <protection/>
    </xf>
    <xf numFmtId="4" fontId="73" fillId="0" borderId="31">
      <alignment horizontal="right"/>
      <protection/>
    </xf>
    <xf numFmtId="0" fontId="5" fillId="0" borderId="14">
      <alignment horizontal="right"/>
      <protection/>
    </xf>
    <xf numFmtId="0" fontId="73" fillId="0" borderId="15">
      <alignment horizontal="center" vertical="top"/>
      <protection/>
    </xf>
    <xf numFmtId="0" fontId="29" fillId="0" borderId="15">
      <alignment horizontal="center" vertical="top"/>
      <protection/>
    </xf>
    <xf numFmtId="4" fontId="73" fillId="0" borderId="34">
      <alignment horizontal="right"/>
      <protection/>
    </xf>
    <xf numFmtId="0" fontId="73" fillId="0" borderId="34">
      <alignment/>
      <protection/>
    </xf>
    <xf numFmtId="4" fontId="73" fillId="0" borderId="43">
      <alignment horizontal="right"/>
      <protection/>
    </xf>
    <xf numFmtId="0" fontId="58" fillId="34" borderId="0">
      <alignment/>
      <protection/>
    </xf>
    <xf numFmtId="0" fontId="5" fillId="35" borderId="0">
      <alignment/>
      <protection/>
    </xf>
    <xf numFmtId="0" fontId="77" fillId="0" borderId="0">
      <alignment/>
      <protection/>
    </xf>
    <xf numFmtId="0" fontId="31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73" fillId="0" borderId="0">
      <alignment horizontal="left"/>
      <protection/>
    </xf>
    <xf numFmtId="0" fontId="21" fillId="0" borderId="0">
      <alignment horizontal="left"/>
      <protection/>
    </xf>
    <xf numFmtId="0" fontId="73" fillId="0" borderId="0">
      <alignment/>
      <protection/>
    </xf>
    <xf numFmtId="0" fontId="21" fillId="0" borderId="0">
      <alignment/>
      <protection/>
    </xf>
    <xf numFmtId="0" fontId="79" fillId="0" borderId="0">
      <alignment/>
      <protection/>
    </xf>
    <xf numFmtId="0" fontId="19" fillId="0" borderId="0">
      <alignment horizontal="left"/>
      <protection/>
    </xf>
    <xf numFmtId="0" fontId="58" fillId="0" borderId="0">
      <alignment/>
      <protection/>
    </xf>
    <xf numFmtId="0" fontId="5" fillId="0" borderId="0">
      <alignment horizontal="left"/>
      <protection/>
    </xf>
    <xf numFmtId="0" fontId="74" fillId="0" borderId="0">
      <alignment/>
      <protection/>
    </xf>
    <xf numFmtId="0" fontId="5" fillId="0" borderId="14">
      <alignment horizontal="left"/>
      <protection/>
    </xf>
    <xf numFmtId="0" fontId="58" fillId="34" borderId="14">
      <alignment/>
      <protection/>
    </xf>
    <xf numFmtId="0" fontId="5" fillId="0" borderId="23">
      <alignment horizontal="center" vertical="top" wrapText="1"/>
      <protection/>
    </xf>
    <xf numFmtId="49" fontId="73" fillId="0" borderId="15">
      <alignment horizontal="center" vertical="center" wrapText="1"/>
      <protection/>
    </xf>
    <xf numFmtId="0" fontId="19" fillId="0" borderId="23">
      <alignment horizontal="center" vertical="center"/>
      <protection/>
    </xf>
    <xf numFmtId="49" fontId="73" fillId="0" borderId="15">
      <alignment horizontal="center" vertical="center" wrapText="1"/>
      <protection/>
    </xf>
    <xf numFmtId="0" fontId="5" fillId="35" borderId="44">
      <alignment/>
      <protection/>
    </xf>
    <xf numFmtId="0" fontId="58" fillId="34" borderId="44">
      <alignment/>
      <protection/>
    </xf>
    <xf numFmtId="0" fontId="19" fillId="0" borderId="45">
      <alignment horizontal="left" wrapText="1"/>
      <protection/>
    </xf>
    <xf numFmtId="0" fontId="73" fillId="0" borderId="45">
      <alignment horizontal="left" wrapText="1"/>
      <protection/>
    </xf>
    <xf numFmtId="0" fontId="21" fillId="0" borderId="24">
      <alignment horizontal="left" wrapText="1" indent="1"/>
      <protection/>
    </xf>
    <xf numFmtId="0" fontId="73" fillId="0" borderId="24">
      <alignment horizontal="left" wrapText="1" indent="1"/>
      <protection/>
    </xf>
    <xf numFmtId="49" fontId="77" fillId="0" borderId="15">
      <alignment horizontal="center" vertical="top" shrinkToFit="1"/>
      <protection/>
    </xf>
    <xf numFmtId="49" fontId="77" fillId="0" borderId="15">
      <alignment horizontal="center" vertical="top" shrinkToFit="1"/>
      <protection/>
    </xf>
    <xf numFmtId="0" fontId="5" fillId="35" borderId="14">
      <alignment/>
      <protection/>
    </xf>
    <xf numFmtId="0" fontId="73" fillId="0" borderId="33">
      <alignment horizontal="left" wrapText="1" indent="2"/>
      <protection/>
    </xf>
    <xf numFmtId="0" fontId="21" fillId="0" borderId="33">
      <alignment horizontal="left" wrapText="1" indent="2"/>
      <protection/>
    </xf>
    <xf numFmtId="0" fontId="58" fillId="34" borderId="46">
      <alignment/>
      <protection/>
    </xf>
    <xf numFmtId="0" fontId="5" fillId="35" borderId="46">
      <alignment/>
      <protection/>
    </xf>
    <xf numFmtId="0" fontId="80" fillId="0" borderId="0">
      <alignment horizontal="center" wrapText="1"/>
      <protection/>
    </xf>
    <xf numFmtId="0" fontId="32" fillId="0" borderId="0">
      <alignment/>
      <protection/>
    </xf>
    <xf numFmtId="0" fontId="81" fillId="0" borderId="0">
      <alignment horizontal="center" vertical="top"/>
      <protection/>
    </xf>
    <xf numFmtId="0" fontId="33" fillId="0" borderId="0">
      <alignment horizontal="center" wrapText="1"/>
      <protection/>
    </xf>
    <xf numFmtId="0" fontId="73" fillId="0" borderId="14">
      <alignment horizontal="left" wrapText="1"/>
      <protection/>
    </xf>
    <xf numFmtId="0" fontId="20" fillId="0" borderId="0">
      <alignment horizontal="center" vertical="top"/>
      <protection/>
    </xf>
    <xf numFmtId="0" fontId="73" fillId="0" borderId="44">
      <alignment horizontal="left" wrapText="1"/>
      <protection/>
    </xf>
    <xf numFmtId="0" fontId="5" fillId="0" borderId="0">
      <alignment/>
      <protection/>
    </xf>
    <xf numFmtId="0" fontId="73" fillId="0" borderId="26">
      <alignment horizontal="left"/>
      <protection/>
    </xf>
    <xf numFmtId="0" fontId="19" fillId="0" borderId="15">
      <alignment horizontal="center" vertical="top" wrapText="1"/>
      <protection/>
    </xf>
    <xf numFmtId="0" fontId="58" fillId="34" borderId="47">
      <alignment/>
      <protection/>
    </xf>
    <xf numFmtId="0" fontId="19" fillId="0" borderId="27">
      <alignment horizontal="center" vertical="center"/>
      <protection/>
    </xf>
    <xf numFmtId="49" fontId="73" fillId="0" borderId="40">
      <alignment horizontal="center" wrapText="1"/>
      <protection/>
    </xf>
    <xf numFmtId="0" fontId="5" fillId="35" borderId="48">
      <alignment/>
      <protection/>
    </xf>
    <xf numFmtId="49" fontId="73" fillId="0" borderId="28">
      <alignment horizontal="center" wrapText="1"/>
      <protection/>
    </xf>
    <xf numFmtId="49" fontId="5" fillId="0" borderId="40">
      <alignment horizontal="center" wrapText="1"/>
      <protection/>
    </xf>
    <xf numFmtId="49" fontId="73" fillId="0" borderId="41">
      <alignment horizontal="center"/>
      <protection/>
    </xf>
    <xf numFmtId="49" fontId="21" fillId="0" borderId="28">
      <alignment horizontal="center" wrapText="1"/>
      <protection/>
    </xf>
    <xf numFmtId="0" fontId="58" fillId="34" borderId="26">
      <alignment/>
      <protection/>
    </xf>
    <xf numFmtId="49" fontId="19" fillId="0" borderId="41">
      <alignment horizontal="center"/>
      <protection/>
    </xf>
    <xf numFmtId="0" fontId="58" fillId="34" borderId="49">
      <alignment/>
      <protection/>
    </xf>
    <xf numFmtId="0" fontId="5" fillId="35" borderId="26">
      <alignment/>
      <protection/>
    </xf>
    <xf numFmtId="0" fontId="73" fillId="0" borderId="29">
      <alignment/>
      <protection/>
    </xf>
    <xf numFmtId="0" fontId="5" fillId="35" borderId="49">
      <alignment/>
      <protection/>
    </xf>
    <xf numFmtId="0" fontId="73" fillId="0" borderId="0">
      <alignment horizontal="center"/>
      <protection/>
    </xf>
    <xf numFmtId="0" fontId="32" fillId="0" borderId="29">
      <alignment/>
      <protection/>
    </xf>
    <xf numFmtId="49" fontId="73" fillId="0" borderId="26">
      <alignment/>
      <protection/>
    </xf>
    <xf numFmtId="0" fontId="5" fillId="0" borderId="0">
      <alignment horizontal="center"/>
      <protection/>
    </xf>
    <xf numFmtId="49" fontId="73" fillId="0" borderId="0">
      <alignment/>
      <protection/>
    </xf>
    <xf numFmtId="0" fontId="5" fillId="0" borderId="14">
      <alignment/>
      <protection/>
    </xf>
    <xf numFmtId="49" fontId="73" fillId="0" borderId="16">
      <alignment horizontal="center"/>
      <protection/>
    </xf>
    <xf numFmtId="0" fontId="5" fillId="0" borderId="15">
      <alignment horizontal="center" vertical="top" wrapText="1"/>
      <protection/>
    </xf>
    <xf numFmtId="49" fontId="73" fillId="0" borderId="31">
      <alignment horizontal="center"/>
      <protection/>
    </xf>
    <xf numFmtId="0" fontId="19" fillId="0" borderId="15">
      <alignment horizontal="center" vertical="center"/>
      <protection/>
    </xf>
    <xf numFmtId="49" fontId="73" fillId="0" borderId="15">
      <alignment horizontal="center"/>
      <protection/>
    </xf>
    <xf numFmtId="0" fontId="5" fillId="35" borderId="47">
      <alignment/>
      <protection/>
    </xf>
    <xf numFmtId="49" fontId="73" fillId="0" borderId="15">
      <alignment horizontal="center" vertical="center" wrapText="1"/>
      <protection/>
    </xf>
    <xf numFmtId="49" fontId="21" fillId="0" borderId="16">
      <alignment horizontal="center"/>
      <protection/>
    </xf>
    <xf numFmtId="49" fontId="73" fillId="0" borderId="27">
      <alignment horizontal="center" vertical="center" wrapText="1"/>
      <protection/>
    </xf>
    <xf numFmtId="49" fontId="21" fillId="0" borderId="31">
      <alignment horizontal="center"/>
      <protection/>
    </xf>
    <xf numFmtId="0" fontId="58" fillId="34" borderId="50">
      <alignment/>
      <protection/>
    </xf>
    <xf numFmtId="49" fontId="19" fillId="0" borderId="15">
      <alignment horizontal="center"/>
      <protection/>
    </xf>
    <xf numFmtId="4" fontId="73" fillId="0" borderId="15">
      <alignment horizontal="right"/>
      <protection/>
    </xf>
    <xf numFmtId="49" fontId="5" fillId="0" borderId="0">
      <alignment/>
      <protection/>
    </xf>
    <xf numFmtId="0" fontId="73" fillId="33" borderId="29">
      <alignment/>
      <protection/>
    </xf>
    <xf numFmtId="49" fontId="21" fillId="0" borderId="0">
      <alignment/>
      <protection/>
    </xf>
    <xf numFmtId="0" fontId="80" fillId="0" borderId="0">
      <alignment horizontal="left" wrapText="1"/>
      <protection/>
    </xf>
    <xf numFmtId="49" fontId="5" fillId="0" borderId="14">
      <alignment/>
      <protection/>
    </xf>
    <xf numFmtId="0" fontId="82" fillId="0" borderId="32">
      <alignment/>
      <protection/>
    </xf>
    <xf numFmtId="49" fontId="5" fillId="0" borderId="15">
      <alignment horizontal="center" vertical="top" wrapText="1"/>
      <protection/>
    </xf>
    <xf numFmtId="49" fontId="83" fillId="0" borderId="51">
      <alignment horizontal="right"/>
      <protection/>
    </xf>
    <xf numFmtId="49" fontId="21" fillId="0" borderId="15">
      <alignment horizontal="center" vertical="top" wrapText="1"/>
      <protection/>
    </xf>
    <xf numFmtId="0" fontId="73" fillId="0" borderId="51">
      <alignment horizontal="right"/>
      <protection/>
    </xf>
    <xf numFmtId="0" fontId="5" fillId="35" borderId="50">
      <alignment/>
      <protection/>
    </xf>
    <xf numFmtId="0" fontId="80" fillId="0" borderId="14">
      <alignment horizontal="left" wrapText="1"/>
      <protection/>
    </xf>
    <xf numFmtId="4" fontId="19" fillId="0" borderId="15">
      <alignment horizontal="right"/>
      <protection/>
    </xf>
    <xf numFmtId="0" fontId="73" fillId="0" borderId="27">
      <alignment horizontal="center"/>
      <protection/>
    </xf>
    <xf numFmtId="0" fontId="32" fillId="33" borderId="29">
      <alignment/>
      <protection/>
    </xf>
    <xf numFmtId="49" fontId="58" fillId="0" borderId="52">
      <alignment horizontal="center"/>
      <protection/>
    </xf>
    <xf numFmtId="0" fontId="5" fillId="0" borderId="14">
      <alignment wrapText="1"/>
      <protection/>
    </xf>
    <xf numFmtId="164" fontId="73" fillId="0" borderId="53">
      <alignment horizontal="center"/>
      <protection/>
    </xf>
    <xf numFmtId="0" fontId="5" fillId="0" borderId="44">
      <alignment wrapText="1"/>
      <protection/>
    </xf>
    <xf numFmtId="0" fontId="73" fillId="0" borderId="54">
      <alignment horizontal="center"/>
      <protection/>
    </xf>
    <xf numFmtId="49" fontId="5" fillId="0" borderId="26">
      <alignment/>
      <protection/>
    </xf>
    <xf numFmtId="49" fontId="73" fillId="0" borderId="55">
      <alignment horizontal="center"/>
      <protection/>
    </xf>
    <xf numFmtId="0" fontId="21" fillId="0" borderId="15">
      <alignment horizontal="center" vertical="top" wrapText="1"/>
      <protection/>
    </xf>
    <xf numFmtId="49" fontId="73" fillId="0" borderId="53">
      <alignment horizontal="center"/>
      <protection/>
    </xf>
    <xf numFmtId="49" fontId="5" fillId="0" borderId="15">
      <alignment horizontal="center" vertical="top"/>
      <protection/>
    </xf>
    <xf numFmtId="0" fontId="73" fillId="0" borderId="53">
      <alignment horizontal="center"/>
      <protection/>
    </xf>
    <xf numFmtId="49" fontId="5" fillId="0" borderId="0">
      <alignment horizontal="right"/>
      <protection/>
    </xf>
    <xf numFmtId="49" fontId="73" fillId="0" borderId="56">
      <alignment horizontal="center"/>
      <protection/>
    </xf>
    <xf numFmtId="0" fontId="5" fillId="0" borderId="26">
      <alignment horizontal="right"/>
      <protection/>
    </xf>
    <xf numFmtId="0" fontId="79" fillId="0" borderId="29">
      <alignment/>
      <protection/>
    </xf>
    <xf numFmtId="0" fontId="29" fillId="0" borderId="0">
      <alignment/>
      <protection/>
    </xf>
    <xf numFmtId="0" fontId="80" fillId="0" borderId="57">
      <alignment horizontal="left" wrapText="1"/>
      <protection/>
    </xf>
    <xf numFmtId="49" fontId="21" fillId="0" borderId="0">
      <alignment horizontal="right"/>
      <protection/>
    </xf>
    <xf numFmtId="0" fontId="81" fillId="0" borderId="58">
      <alignment horizontal="center" vertical="top"/>
      <protection/>
    </xf>
    <xf numFmtId="0" fontId="5" fillId="0" borderId="0">
      <alignment horizontal="right"/>
      <protection/>
    </xf>
    <xf numFmtId="0" fontId="73" fillId="0" borderId="58">
      <alignment horizontal="left"/>
      <protection/>
    </xf>
    <xf numFmtId="0" fontId="29" fillId="0" borderId="32">
      <alignment/>
      <protection/>
    </xf>
    <xf numFmtId="49" fontId="73" fillId="0" borderId="58">
      <alignment/>
      <protection/>
    </xf>
    <xf numFmtId="49" fontId="19" fillId="0" borderId="51">
      <alignment horizontal="right"/>
      <protection/>
    </xf>
    <xf numFmtId="0" fontId="73" fillId="0" borderId="58">
      <alignment horizontal="left" wrapText="1"/>
      <protection/>
    </xf>
    <xf numFmtId="0" fontId="19" fillId="0" borderId="51">
      <alignment horizontal="right"/>
      <protection/>
    </xf>
    <xf numFmtId="0" fontId="73" fillId="0" borderId="19">
      <alignment horizontal="left" wrapText="1"/>
      <protection/>
    </xf>
    <xf numFmtId="0" fontId="29" fillId="0" borderId="14">
      <alignment/>
      <protection/>
    </xf>
    <xf numFmtId="49" fontId="73" fillId="0" borderId="34">
      <alignment horizontal="center"/>
      <protection/>
    </xf>
    <xf numFmtId="0" fontId="21" fillId="0" borderId="27">
      <alignment horizontal="center"/>
      <protection/>
    </xf>
    <xf numFmtId="49" fontId="58" fillId="0" borderId="0">
      <alignment/>
      <protection/>
    </xf>
    <xf numFmtId="49" fontId="5" fillId="0" borderId="52">
      <alignment horizontal="center"/>
      <protection/>
    </xf>
    <xf numFmtId="0" fontId="73" fillId="0" borderId="0">
      <alignment horizontal="right"/>
      <protection/>
    </xf>
    <xf numFmtId="14" fontId="19" fillId="0" borderId="53">
      <alignment horizontal="center"/>
      <protection/>
    </xf>
    <xf numFmtId="49" fontId="73" fillId="0" borderId="0">
      <alignment horizontal="right"/>
      <protection/>
    </xf>
    <xf numFmtId="0" fontId="19" fillId="0" borderId="54">
      <alignment horizontal="center"/>
      <protection/>
    </xf>
    <xf numFmtId="0" fontId="82" fillId="0" borderId="0">
      <alignment/>
      <protection/>
    </xf>
    <xf numFmtId="49" fontId="19" fillId="0" borderId="55">
      <alignment horizontal="center"/>
      <protection/>
    </xf>
    <xf numFmtId="4" fontId="73" fillId="0" borderId="19">
      <alignment horizontal="right"/>
      <protection/>
    </xf>
    <xf numFmtId="49" fontId="19" fillId="0" borderId="53">
      <alignment horizontal="center"/>
      <protection/>
    </xf>
    <xf numFmtId="0" fontId="58" fillId="0" borderId="57">
      <alignment/>
      <protection/>
    </xf>
    <xf numFmtId="0" fontId="19" fillId="0" borderId="53">
      <alignment horizontal="center"/>
      <protection/>
    </xf>
    <xf numFmtId="0" fontId="58" fillId="0" borderId="58">
      <alignment/>
      <protection/>
    </xf>
    <xf numFmtId="49" fontId="5" fillId="0" borderId="56">
      <alignment horizontal="center"/>
      <protection/>
    </xf>
    <xf numFmtId="0" fontId="73" fillId="0" borderId="0">
      <alignment horizontal="left" wrapText="1"/>
      <protection/>
    </xf>
    <xf numFmtId="0" fontId="5" fillId="35" borderId="29">
      <alignment/>
      <protection/>
    </xf>
    <xf numFmtId="0" fontId="73" fillId="0" borderId="14">
      <alignment horizontal="left"/>
      <protection/>
    </xf>
    <xf numFmtId="4" fontId="19" fillId="0" borderId="19">
      <alignment horizontal="right"/>
      <protection/>
    </xf>
    <xf numFmtId="0" fontId="73" fillId="0" borderId="25">
      <alignment horizontal="left" wrapText="1"/>
      <protection/>
    </xf>
    <xf numFmtId="49" fontId="21" fillId="0" borderId="34">
      <alignment horizontal="center"/>
      <protection/>
    </xf>
    <xf numFmtId="0" fontId="73" fillId="0" borderId="44">
      <alignment/>
      <protection/>
    </xf>
    <xf numFmtId="0" fontId="24" fillId="0" borderId="0">
      <alignment horizontal="left" wrapText="1"/>
      <protection/>
    </xf>
    <xf numFmtId="0" fontId="74" fillId="0" borderId="59">
      <alignment horizontal="left" wrapText="1"/>
      <protection/>
    </xf>
    <xf numFmtId="0" fontId="5" fillId="0" borderId="25">
      <alignment horizontal="left" wrapText="1"/>
      <protection/>
    </xf>
    <xf numFmtId="0" fontId="73" fillId="0" borderId="20">
      <alignment horizontal="left" wrapText="1" indent="2"/>
      <protection/>
    </xf>
    <xf numFmtId="0" fontId="19" fillId="0" borderId="24">
      <alignment horizontal="left" wrapText="1" indent="1"/>
      <protection/>
    </xf>
    <xf numFmtId="49" fontId="73" fillId="0" borderId="0">
      <alignment horizontal="center" wrapText="1"/>
      <protection/>
    </xf>
    <xf numFmtId="0" fontId="5" fillId="0" borderId="44">
      <alignment/>
      <protection/>
    </xf>
    <xf numFmtId="49" fontId="73" fillId="0" borderId="41">
      <alignment horizontal="center" wrapText="1"/>
      <protection/>
    </xf>
    <xf numFmtId="0" fontId="29" fillId="0" borderId="59">
      <alignment horizontal="left" wrapText="1"/>
      <protection/>
    </xf>
    <xf numFmtId="0" fontId="73" fillId="0" borderId="48">
      <alignment/>
      <protection/>
    </xf>
    <xf numFmtId="0" fontId="21" fillId="0" borderId="20">
      <alignment horizontal="left" wrapText="1" indent="2"/>
      <protection/>
    </xf>
    <xf numFmtId="0" fontId="73" fillId="0" borderId="10">
      <alignment horizontal="center" wrapText="1"/>
      <protection/>
    </xf>
    <xf numFmtId="49" fontId="21" fillId="0" borderId="0">
      <alignment horizontal="center" wrapText="1"/>
      <protection/>
    </xf>
    <xf numFmtId="0" fontId="58" fillId="34" borderId="29">
      <alignment/>
      <protection/>
    </xf>
    <xf numFmtId="49" fontId="21" fillId="0" borderId="41">
      <alignment horizontal="center" wrapText="1"/>
      <protection/>
    </xf>
    <xf numFmtId="49" fontId="73" fillId="0" borderId="12">
      <alignment horizontal="center"/>
      <protection/>
    </xf>
    <xf numFmtId="0" fontId="5" fillId="0" borderId="4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188">
    <xf numFmtId="0" fontId="0" fillId="0" borderId="0" xfId="0" applyFont="1" applyAlignment="1">
      <alignment/>
    </xf>
    <xf numFmtId="0" fontId="5" fillId="0" borderId="0" xfId="438">
      <alignment/>
      <protection/>
    </xf>
    <xf numFmtId="49" fontId="7" fillId="0" borderId="60" xfId="438" applyNumberFormat="1" applyFont="1" applyFill="1" applyBorder="1">
      <alignment/>
      <protection/>
    </xf>
    <xf numFmtId="49" fontId="7" fillId="0" borderId="60" xfId="438" applyNumberFormat="1" applyFont="1" applyFill="1" applyBorder="1" applyAlignment="1">
      <alignment wrapText="1"/>
      <protection/>
    </xf>
    <xf numFmtId="4" fontId="7" fillId="0" borderId="61" xfId="438" applyNumberFormat="1" applyFont="1" applyFill="1" applyBorder="1">
      <alignment/>
      <protection/>
    </xf>
    <xf numFmtId="4" fontId="34" fillId="0" borderId="60" xfId="438" applyNumberFormat="1" applyFont="1" applyFill="1" applyBorder="1">
      <alignment/>
      <protection/>
    </xf>
    <xf numFmtId="49" fontId="34" fillId="0" borderId="60" xfId="438" applyNumberFormat="1" applyFont="1" applyFill="1" applyBorder="1" applyAlignment="1">
      <alignment wrapText="1"/>
      <protection/>
    </xf>
    <xf numFmtId="49" fontId="7" fillId="0" borderId="61" xfId="438" applyNumberFormat="1" applyFont="1" applyFill="1" applyBorder="1" applyAlignment="1">
      <alignment wrapText="1"/>
      <protection/>
    </xf>
    <xf numFmtId="4" fontId="7" fillId="0" borderId="60" xfId="438" applyNumberFormat="1" applyFont="1" applyFill="1" applyBorder="1">
      <alignment/>
      <protection/>
    </xf>
    <xf numFmtId="49" fontId="7" fillId="0" borderId="61" xfId="438" applyNumberFormat="1" applyFont="1" applyFill="1" applyBorder="1">
      <alignment/>
      <protection/>
    </xf>
    <xf numFmtId="49" fontId="34" fillId="0" borderId="60" xfId="438" applyNumberFormat="1" applyFont="1" applyFill="1" applyBorder="1">
      <alignment/>
      <protection/>
    </xf>
    <xf numFmtId="0" fontId="36" fillId="0" borderId="0" xfId="383" applyNumberFormat="1" applyFont="1" applyFill="1" applyBorder="1" applyAlignment="1" applyProtection="1">
      <alignment horizontal="left" vertical="center"/>
      <protection/>
    </xf>
    <xf numFmtId="0" fontId="36" fillId="0" borderId="0" xfId="389" applyNumberFormat="1" applyFont="1" applyFill="1" applyBorder="1" applyAlignment="1" applyProtection="1">
      <alignment horizontal="left" vertical="center"/>
      <protection/>
    </xf>
    <xf numFmtId="49" fontId="36" fillId="0" borderId="0" xfId="391" applyNumberFormat="1" applyFont="1" applyFill="1" applyBorder="1" applyAlignment="1" applyProtection="1">
      <alignment horizontal="left" vertical="center"/>
      <protection/>
    </xf>
    <xf numFmtId="0" fontId="36" fillId="0" borderId="0" xfId="393" applyNumberFormat="1" applyFont="1" applyFill="1" applyBorder="1" applyAlignment="1" applyProtection="1">
      <alignment horizontal="left" vertical="center"/>
      <protection/>
    </xf>
    <xf numFmtId="49" fontId="34" fillId="36" borderId="0" xfId="439" applyNumberFormat="1" applyFont="1" applyFill="1" applyAlignment="1">
      <alignment/>
      <protection/>
    </xf>
    <xf numFmtId="49" fontId="34" fillId="36" borderId="0" xfId="0" applyNumberFormat="1" applyFont="1" applyFill="1" applyAlignment="1">
      <alignment/>
    </xf>
    <xf numFmtId="0" fontId="34" fillId="36" borderId="0" xfId="436" applyFont="1" applyFill="1" applyAlignment="1">
      <alignment horizontal="left"/>
      <protection/>
    </xf>
    <xf numFmtId="4" fontId="34" fillId="36" borderId="0" xfId="436" applyNumberFormat="1" applyFont="1" applyFill="1" applyAlignment="1">
      <alignment horizontal="left"/>
      <protection/>
    </xf>
    <xf numFmtId="49" fontId="34" fillId="36" borderId="60" xfId="0" applyNumberFormat="1" applyFont="1" applyFill="1" applyBorder="1" applyAlignment="1">
      <alignment horizontal="center" vertical="center" wrapText="1"/>
    </xf>
    <xf numFmtId="0" fontId="34" fillId="36" borderId="60" xfId="436" applyFont="1" applyFill="1" applyBorder="1" applyAlignment="1">
      <alignment horizontal="center" vertical="top" wrapText="1"/>
      <protection/>
    </xf>
    <xf numFmtId="4" fontId="34" fillId="36" borderId="60" xfId="0" applyNumberFormat="1" applyFont="1" applyFill="1" applyBorder="1" applyAlignment="1">
      <alignment horizontal="center" vertical="center" wrapText="1"/>
    </xf>
    <xf numFmtId="49" fontId="34" fillId="36" borderId="0" xfId="0" applyNumberFormat="1" applyFont="1" applyFill="1" applyAlignment="1">
      <alignment horizontal="center"/>
    </xf>
    <xf numFmtId="4" fontId="34" fillId="36" borderId="0" xfId="0" applyNumberFormat="1" applyFont="1" applyFill="1" applyAlignment="1">
      <alignment/>
    </xf>
    <xf numFmtId="0" fontId="7" fillId="0" borderId="60" xfId="0" applyFont="1" applyFill="1" applyBorder="1" applyAlignment="1">
      <alignment vertical="top" wrapText="1"/>
    </xf>
    <xf numFmtId="0" fontId="7" fillId="0" borderId="60" xfId="0" applyFont="1" applyFill="1" applyBorder="1" applyAlignment="1">
      <alignment horizontal="center" vertical="center" wrapText="1"/>
    </xf>
    <xf numFmtId="4" fontId="7" fillId="0" borderId="60" xfId="0" applyNumberFormat="1" applyFont="1" applyFill="1" applyBorder="1" applyAlignment="1">
      <alignment horizontal="right" vertical="center" wrapText="1"/>
    </xf>
    <xf numFmtId="0" fontId="7" fillId="8" borderId="62" xfId="0" applyFont="1" applyFill="1" applyBorder="1" applyAlignment="1">
      <alignment wrapText="1" shrinkToFit="1"/>
    </xf>
    <xf numFmtId="49" fontId="7" fillId="8" borderId="62" xfId="0" applyNumberFormat="1" applyFont="1" applyFill="1" applyBorder="1" applyAlignment="1">
      <alignment horizontal="center" vertical="center" wrapText="1"/>
    </xf>
    <xf numFmtId="0" fontId="7" fillId="8" borderId="62" xfId="0" applyFont="1" applyFill="1" applyBorder="1" applyAlignment="1">
      <alignment horizontal="center" vertical="center" wrapText="1"/>
    </xf>
    <xf numFmtId="0" fontId="7" fillId="10" borderId="60" xfId="51" applyFont="1" applyFill="1" applyBorder="1" applyAlignment="1">
      <alignment horizontal="left" vertical="center" wrapText="1" shrinkToFit="1"/>
    </xf>
    <xf numFmtId="49" fontId="7" fillId="10" borderId="60" xfId="0" applyNumberFormat="1" applyFont="1" applyFill="1" applyBorder="1" applyAlignment="1">
      <alignment horizontal="center" vertical="center" wrapText="1"/>
    </xf>
    <xf numFmtId="0" fontId="7" fillId="10" borderId="60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wrapText="1" shrinkToFit="1"/>
    </xf>
    <xf numFmtId="49" fontId="34" fillId="0" borderId="60" xfId="0" applyNumberFormat="1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4" fontId="34" fillId="36" borderId="60" xfId="0" applyNumberFormat="1" applyFont="1" applyFill="1" applyBorder="1" applyAlignment="1">
      <alignment vertical="center"/>
    </xf>
    <xf numFmtId="49" fontId="34" fillId="0" borderId="60" xfId="0" applyNumberFormat="1" applyFont="1" applyFill="1" applyBorder="1" applyAlignment="1">
      <alignment wrapText="1" shrinkToFit="1"/>
    </xf>
    <xf numFmtId="49" fontId="7" fillId="11" borderId="60" xfId="438" applyNumberFormat="1" applyFont="1" applyFill="1" applyBorder="1" applyAlignment="1">
      <alignment horizontal="left" vertical="center" wrapText="1" shrinkToFit="1"/>
      <protection/>
    </xf>
    <xf numFmtId="49" fontId="7" fillId="11" borderId="60" xfId="0" applyNumberFormat="1" applyFont="1" applyFill="1" applyBorder="1" applyAlignment="1">
      <alignment horizontal="center" vertical="center" wrapText="1"/>
    </xf>
    <xf numFmtId="0" fontId="7" fillId="11" borderId="60" xfId="0" applyFont="1" applyFill="1" applyBorder="1" applyAlignment="1">
      <alignment horizontal="center" vertical="center" wrapText="1"/>
    </xf>
    <xf numFmtId="49" fontId="7" fillId="10" borderId="60" xfId="438" applyNumberFormat="1" applyFont="1" applyFill="1" applyBorder="1" applyAlignment="1" quotePrefix="1">
      <alignment horizontal="left" vertical="center" wrapText="1" shrinkToFit="1"/>
      <protection/>
    </xf>
    <xf numFmtId="4" fontId="7" fillId="10" borderId="63" xfId="0" applyNumberFormat="1" applyFont="1" applyFill="1" applyBorder="1" applyAlignment="1">
      <alignment horizontal="right" vertical="center"/>
    </xf>
    <xf numFmtId="0" fontId="7" fillId="10" borderId="60" xfId="0" applyFont="1" applyFill="1" applyBorder="1" applyAlignment="1" quotePrefix="1">
      <alignment wrapText="1" shrinkToFit="1"/>
    </xf>
    <xf numFmtId="4" fontId="7" fillId="10" borderId="60" xfId="0" applyNumberFormat="1" applyFont="1" applyFill="1" applyBorder="1" applyAlignment="1">
      <alignment horizontal="right" vertical="center"/>
    </xf>
    <xf numFmtId="0" fontId="7" fillId="10" borderId="60" xfId="0" applyFont="1" applyFill="1" applyBorder="1" applyAlignment="1">
      <alignment horizontal="left" vertical="center" wrapText="1" shrinkToFit="1"/>
    </xf>
    <xf numFmtId="0" fontId="7" fillId="10" borderId="63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4" fontId="34" fillId="0" borderId="60" xfId="0" applyNumberFormat="1" applyFont="1" applyFill="1" applyBorder="1" applyAlignment="1">
      <alignment vertical="center"/>
    </xf>
    <xf numFmtId="49" fontId="7" fillId="10" borderId="60" xfId="438" applyNumberFormat="1" applyFont="1" applyFill="1" applyBorder="1" applyAlignment="1">
      <alignment horizontal="left" vertical="center" wrapText="1" shrinkToFit="1"/>
      <protection/>
    </xf>
    <xf numFmtId="4" fontId="34" fillId="0" borderId="60" xfId="0" applyNumberFormat="1" applyFont="1" applyFill="1" applyBorder="1" applyAlignment="1">
      <alignment horizontal="right" vertical="center"/>
    </xf>
    <xf numFmtId="0" fontId="7" fillId="8" borderId="60" xfId="0" applyFont="1" applyFill="1" applyBorder="1" applyAlignment="1">
      <alignment wrapText="1" shrinkToFit="1"/>
    </xf>
    <xf numFmtId="49" fontId="7" fillId="8" borderId="60" xfId="0" applyNumberFormat="1" applyFont="1" applyFill="1" applyBorder="1" applyAlignment="1">
      <alignment horizontal="center" vertical="center" wrapText="1"/>
    </xf>
    <xf numFmtId="0" fontId="7" fillId="8" borderId="60" xfId="0" applyFont="1" applyFill="1" applyBorder="1" applyAlignment="1">
      <alignment horizontal="center" vertical="center" wrapText="1"/>
    </xf>
    <xf numFmtId="4" fontId="7" fillId="8" borderId="60" xfId="0" applyNumberFormat="1" applyFont="1" applyFill="1" applyBorder="1" applyAlignment="1">
      <alignment horizontal="right" vertical="center"/>
    </xf>
    <xf numFmtId="0" fontId="7" fillId="0" borderId="60" xfId="51" applyFont="1" applyFill="1" applyBorder="1" applyAlignment="1">
      <alignment horizontal="left" vertical="center" wrapText="1" shrinkToFit="1"/>
    </xf>
    <xf numFmtId="49" fontId="7" fillId="0" borderId="60" xfId="0" applyNumberFormat="1" applyFont="1" applyFill="1" applyBorder="1" applyAlignment="1">
      <alignment horizontal="center" vertical="center" wrapText="1"/>
    </xf>
    <xf numFmtId="4" fontId="7" fillId="0" borderId="60" xfId="0" applyNumberFormat="1" applyFont="1" applyFill="1" applyBorder="1" applyAlignment="1">
      <alignment horizontal="right" vertical="center"/>
    </xf>
    <xf numFmtId="49" fontId="7" fillId="0" borderId="60" xfId="0" applyNumberFormat="1" applyFont="1" applyFill="1" applyBorder="1" applyAlignment="1">
      <alignment horizontal="left" vertical="center" wrapText="1" shrinkToFit="1"/>
    </xf>
    <xf numFmtId="0" fontId="7" fillId="0" borderId="60" xfId="0" applyFont="1" applyFill="1" applyBorder="1" applyAlignment="1">
      <alignment wrapText="1" shrinkToFit="1"/>
    </xf>
    <xf numFmtId="4" fontId="7" fillId="0" borderId="60" xfId="0" applyNumberFormat="1" applyFont="1" applyFill="1" applyBorder="1" applyAlignment="1">
      <alignment horizontal="right" vertical="center" shrinkToFit="1"/>
    </xf>
    <xf numFmtId="0" fontId="7" fillId="0" borderId="60" xfId="0" applyFont="1" applyFill="1" applyBorder="1" applyAlignment="1" quotePrefix="1">
      <alignment wrapText="1" shrinkToFit="1"/>
    </xf>
    <xf numFmtId="4" fontId="7" fillId="36" borderId="60" xfId="0" applyNumberFormat="1" applyFont="1" applyFill="1" applyBorder="1" applyAlignment="1">
      <alignment vertical="center"/>
    </xf>
    <xf numFmtId="49" fontId="7" fillId="8" borderId="60" xfId="0" applyNumberFormat="1" applyFont="1" applyFill="1" applyBorder="1" applyAlignment="1">
      <alignment vertical="top" wrapText="1" shrinkToFit="1"/>
    </xf>
    <xf numFmtId="49" fontId="7" fillId="8" borderId="60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wrapText="1" shrinkToFit="1"/>
    </xf>
    <xf numFmtId="49" fontId="7" fillId="0" borderId="60" xfId="0" applyNumberFormat="1" applyFont="1" applyFill="1" applyBorder="1" applyAlignment="1">
      <alignment horizontal="center" vertical="center"/>
    </xf>
    <xf numFmtId="49" fontId="34" fillId="0" borderId="60" xfId="0" applyNumberFormat="1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4" fontId="34" fillId="36" borderId="60" xfId="0" applyNumberFormat="1" applyFont="1" applyFill="1" applyBorder="1" applyAlignment="1">
      <alignment horizontal="right" vertical="center"/>
    </xf>
    <xf numFmtId="4" fontId="34" fillId="36" borderId="60" xfId="0" applyNumberFormat="1" applyFont="1" applyFill="1" applyBorder="1" applyAlignment="1">
      <alignment horizontal="right" vertical="center" wrapText="1"/>
    </xf>
    <xf numFmtId="49" fontId="7" fillId="8" borderId="60" xfId="0" applyNumberFormat="1" applyFont="1" applyFill="1" applyBorder="1" applyAlignment="1">
      <alignment wrapText="1" shrinkToFit="1"/>
    </xf>
    <xf numFmtId="49" fontId="7" fillId="0" borderId="60" xfId="0" applyNumberFormat="1" applyFont="1" applyFill="1" applyBorder="1" applyAlignment="1">
      <alignment vertical="top" wrapText="1" shrinkToFit="1"/>
    </xf>
    <xf numFmtId="49" fontId="7" fillId="0" borderId="60" xfId="0" applyNumberFormat="1" applyFont="1" applyFill="1" applyBorder="1" applyAlignment="1">
      <alignment horizontal="center" vertical="top"/>
    </xf>
    <xf numFmtId="4" fontId="7" fillId="0" borderId="60" xfId="0" applyNumberFormat="1" applyFont="1" applyFill="1" applyBorder="1" applyAlignment="1">
      <alignment horizontal="right" vertical="top"/>
    </xf>
    <xf numFmtId="49" fontId="7" fillId="8" borderId="60" xfId="0" applyNumberFormat="1" applyFont="1" applyFill="1" applyBorder="1" applyAlignment="1">
      <alignment horizontal="center" vertical="top"/>
    </xf>
    <xf numFmtId="4" fontId="7" fillId="8" borderId="60" xfId="0" applyNumberFormat="1" applyFont="1" applyFill="1" applyBorder="1" applyAlignment="1">
      <alignment horizontal="right" vertical="top"/>
    </xf>
    <xf numFmtId="49" fontId="34" fillId="0" borderId="60" xfId="303" applyNumberFormat="1" applyFont="1" applyFill="1" applyBorder="1" applyAlignment="1" applyProtection="1">
      <alignment horizontal="center" vertical="center" shrinkToFit="1"/>
      <protection locked="0"/>
    </xf>
    <xf numFmtId="49" fontId="7" fillId="0" borderId="60" xfId="0" applyNumberFormat="1" applyFont="1" applyFill="1" applyBorder="1" applyAlignment="1">
      <alignment horizontal="left" vertical="center" wrapText="1"/>
    </xf>
    <xf numFmtId="0" fontId="7" fillId="8" borderId="60" xfId="0" applyFont="1" applyFill="1" applyBorder="1" applyAlignment="1">
      <alignment horizontal="center" vertical="center"/>
    </xf>
    <xf numFmtId="4" fontId="7" fillId="8" borderId="60" xfId="0" applyNumberFormat="1" applyFont="1" applyFill="1" applyBorder="1" applyAlignment="1">
      <alignment vertical="center"/>
    </xf>
    <xf numFmtId="4" fontId="7" fillId="0" borderId="60" xfId="0" applyNumberFormat="1" applyFont="1" applyFill="1" applyBorder="1" applyAlignment="1">
      <alignment vertical="center"/>
    </xf>
    <xf numFmtId="2" fontId="7" fillId="8" borderId="60" xfId="0" applyNumberFormat="1" applyFont="1" applyFill="1" applyBorder="1" applyAlignment="1">
      <alignment wrapText="1" shrinkToFit="1"/>
    </xf>
    <xf numFmtId="0" fontId="7" fillId="0" borderId="0" xfId="0" applyFont="1" applyFill="1" applyAlignment="1">
      <alignment/>
    </xf>
    <xf numFmtId="0" fontId="7" fillId="0" borderId="60" xfId="0" applyFont="1" applyFill="1" applyBorder="1" applyAlignment="1">
      <alignment wrapText="1"/>
    </xf>
    <xf numFmtId="0" fontId="34" fillId="0" borderId="0" xfId="0" applyFont="1" applyFill="1" applyAlignment="1">
      <alignment/>
    </xf>
    <xf numFmtId="49" fontId="7" fillId="0" borderId="60" xfId="0" applyNumberFormat="1" applyFont="1" applyFill="1" applyBorder="1" applyAlignment="1" quotePrefix="1">
      <alignment wrapText="1" shrinkToFit="1"/>
    </xf>
    <xf numFmtId="0" fontId="34" fillId="0" borderId="60" xfId="0" applyFont="1" applyBorder="1" applyAlignment="1">
      <alignment wrapText="1"/>
    </xf>
    <xf numFmtId="0" fontId="34" fillId="0" borderId="60" xfId="0" applyFont="1" applyBorder="1" applyAlignment="1">
      <alignment horizontal="center" vertical="center" wrapText="1"/>
    </xf>
    <xf numFmtId="49" fontId="34" fillId="0" borderId="64" xfId="0" applyNumberFormat="1" applyFont="1" applyFill="1" applyBorder="1" applyAlignment="1">
      <alignment wrapText="1" shrinkToFit="1"/>
    </xf>
    <xf numFmtId="0" fontId="34" fillId="0" borderId="64" xfId="0" applyFont="1" applyBorder="1" applyAlignment="1">
      <alignment horizontal="center" vertical="center" wrapText="1"/>
    </xf>
    <xf numFmtId="0" fontId="7" fillId="8" borderId="60" xfId="0" applyFont="1" applyFill="1" applyBorder="1" applyAlignment="1">
      <alignment wrapText="1"/>
    </xf>
    <xf numFmtId="0" fontId="7" fillId="0" borderId="60" xfId="0" applyFont="1" applyFill="1" applyBorder="1" applyAlignment="1" quotePrefix="1">
      <alignment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horizontal="center" vertical="center" wrapText="1"/>
    </xf>
    <xf numFmtId="4" fontId="34" fillId="36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 horizontal="center" vertical="center"/>
    </xf>
    <xf numFmtId="4" fontId="34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4" fontId="7" fillId="8" borderId="62" xfId="0" applyNumberFormat="1" applyFont="1" applyFill="1" applyBorder="1" applyAlignment="1">
      <alignment horizontal="right" vertical="center"/>
    </xf>
    <xf numFmtId="4" fontId="34" fillId="10" borderId="60" xfId="0" applyNumberFormat="1" applyFont="1" applyFill="1" applyBorder="1" applyAlignment="1">
      <alignment horizontal="right" vertical="center"/>
    </xf>
    <xf numFmtId="4" fontId="7" fillId="11" borderId="60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Alignment="1">
      <alignment/>
    </xf>
    <xf numFmtId="0" fontId="7" fillId="36" borderId="0" xfId="0" applyFont="1" applyFill="1" applyAlignment="1">
      <alignment/>
    </xf>
    <xf numFmtId="0" fontId="34" fillId="36" borderId="0" xfId="0" applyFont="1" applyFill="1" applyAlignment="1">
      <alignment/>
    </xf>
    <xf numFmtId="0" fontId="34" fillId="0" borderId="0" xfId="0" applyFont="1" applyFill="1" applyAlignment="1">
      <alignment vertical="top"/>
    </xf>
    <xf numFmtId="0" fontId="34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4" fillId="8" borderId="6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49" fontId="34" fillId="0" borderId="0" xfId="0" applyNumberFormat="1" applyFont="1" applyFill="1" applyAlignment="1">
      <alignment/>
    </xf>
    <xf numFmtId="4" fontId="34" fillId="36" borderId="0" xfId="0" applyNumberFormat="1" applyFont="1" applyFill="1" applyAlignment="1">
      <alignment horizontal="left"/>
    </xf>
    <xf numFmtId="49" fontId="34" fillId="0" borderId="0" xfId="0" applyNumberFormat="1" applyFont="1" applyFill="1" applyAlignment="1">
      <alignment horizontal="center"/>
    </xf>
    <xf numFmtId="4" fontId="34" fillId="0" borderId="60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wrapText="1"/>
    </xf>
    <xf numFmtId="49" fontId="7" fillId="0" borderId="61" xfId="0" applyNumberFormat="1" applyFont="1" applyFill="1" applyBorder="1" applyAlignment="1">
      <alignment horizontal="center"/>
    </xf>
    <xf numFmtId="4" fontId="7" fillId="36" borderId="61" xfId="0" applyNumberFormat="1" applyFont="1" applyFill="1" applyBorder="1" applyAlignment="1">
      <alignment/>
    </xf>
    <xf numFmtId="49" fontId="34" fillId="0" borderId="60" xfId="0" applyNumberFormat="1" applyFont="1" applyFill="1" applyBorder="1" applyAlignment="1">
      <alignment wrapText="1"/>
    </xf>
    <xf numFmtId="49" fontId="34" fillId="0" borderId="60" xfId="0" applyNumberFormat="1" applyFont="1" applyFill="1" applyBorder="1" applyAlignment="1">
      <alignment horizontal="center"/>
    </xf>
    <xf numFmtId="4" fontId="34" fillId="36" borderId="60" xfId="0" applyNumberFormat="1" applyFont="1" applyFill="1" applyBorder="1" applyAlignment="1">
      <alignment/>
    </xf>
    <xf numFmtId="4" fontId="34" fillId="0" borderId="60" xfId="0" applyNumberFormat="1" applyFont="1" applyFill="1" applyBorder="1" applyAlignment="1">
      <alignment/>
    </xf>
    <xf numFmtId="49" fontId="34" fillId="0" borderId="0" xfId="0" applyNumberFormat="1" applyFont="1" applyFill="1" applyBorder="1" applyAlignment="1">
      <alignment wrapText="1"/>
    </xf>
    <xf numFmtId="49" fontId="34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/>
    </xf>
    <xf numFmtId="49" fontId="34" fillId="36" borderId="0" xfId="0" applyNumberFormat="1" applyFont="1" applyFill="1" applyAlignment="1">
      <alignment/>
    </xf>
    <xf numFmtId="0" fontId="34" fillId="36" borderId="60" xfId="0" applyFont="1" applyFill="1" applyBorder="1" applyAlignment="1">
      <alignment horizontal="left" vertical="top" wrapText="1"/>
    </xf>
    <xf numFmtId="4" fontId="34" fillId="36" borderId="60" xfId="0" applyNumberFormat="1" applyFont="1" applyFill="1" applyBorder="1" applyAlignment="1">
      <alignment/>
    </xf>
    <xf numFmtId="0" fontId="34" fillId="36" borderId="60" xfId="441" applyFont="1" applyFill="1" applyBorder="1" applyAlignment="1">
      <alignment vertical="top" wrapText="1"/>
      <protection/>
    </xf>
    <xf numFmtId="4" fontId="34" fillId="0" borderId="60" xfId="441" applyNumberFormat="1" applyFont="1" applyFill="1" applyBorder="1" applyAlignment="1">
      <alignment horizontal="right"/>
      <protection/>
    </xf>
    <xf numFmtId="4" fontId="34" fillId="36" borderId="60" xfId="0" applyNumberFormat="1" applyFont="1" applyFill="1" applyBorder="1" applyAlignment="1">
      <alignment horizontal="right"/>
    </xf>
    <xf numFmtId="4" fontId="34" fillId="0" borderId="0" xfId="0" applyNumberFormat="1" applyFont="1" applyFill="1" applyAlignment="1">
      <alignment horizontal="left"/>
    </xf>
    <xf numFmtId="49" fontId="34" fillId="0" borderId="65" xfId="0" applyNumberFormat="1" applyFont="1" applyFill="1" applyBorder="1" applyAlignment="1">
      <alignment horizontal="center" vertical="center" wrapText="1"/>
    </xf>
    <xf numFmtId="49" fontId="34" fillId="0" borderId="66" xfId="0" applyNumberFormat="1" applyFont="1" applyFill="1" applyBorder="1" applyAlignment="1">
      <alignment horizontal="center" vertical="center" wrapText="1"/>
    </xf>
    <xf numFmtId="4" fontId="34" fillId="36" borderId="67" xfId="0" applyNumberFormat="1" applyFont="1" applyFill="1" applyBorder="1" applyAlignment="1">
      <alignment horizontal="center" vertical="center" wrapText="1"/>
    </xf>
    <xf numFmtId="49" fontId="7" fillId="37" borderId="61" xfId="0" applyNumberFormat="1" applyFont="1" applyFill="1" applyBorder="1" applyAlignment="1">
      <alignment wrapText="1"/>
    </xf>
    <xf numFmtId="49" fontId="7" fillId="37" borderId="61" xfId="0" applyNumberFormat="1" applyFont="1" applyFill="1" applyBorder="1" applyAlignment="1">
      <alignment horizontal="center"/>
    </xf>
    <xf numFmtId="4" fontId="7" fillId="37" borderId="61" xfId="0" applyNumberFormat="1" applyFont="1" applyFill="1" applyBorder="1" applyAlignment="1">
      <alignment/>
    </xf>
    <xf numFmtId="49" fontId="34" fillId="0" borderId="60" xfId="0" applyNumberFormat="1" applyFont="1" applyBorder="1" applyAlignment="1">
      <alignment wrapText="1"/>
    </xf>
    <xf numFmtId="49" fontId="34" fillId="36" borderId="60" xfId="0" applyNumberFormat="1" applyFont="1" applyFill="1" applyBorder="1" applyAlignment="1">
      <alignment horizontal="center"/>
    </xf>
    <xf numFmtId="0" fontId="84" fillId="0" borderId="0" xfId="320" applyNumberFormat="1" applyFont="1" applyFill="1" applyBorder="1" applyAlignment="1" applyProtection="1">
      <alignment wrapText="1"/>
      <protection/>
    </xf>
    <xf numFmtId="0" fontId="84" fillId="0" borderId="0" xfId="320" applyFont="1" applyFill="1" applyBorder="1" applyAlignment="1">
      <alignment wrapText="1"/>
      <protection/>
    </xf>
    <xf numFmtId="0" fontId="35" fillId="36" borderId="0" xfId="436" applyFont="1" applyFill="1" applyBorder="1" applyAlignment="1">
      <alignment horizontal="left"/>
      <protection/>
    </xf>
    <xf numFmtId="0" fontId="84" fillId="0" borderId="0" xfId="282" applyNumberFormat="1" applyFont="1" applyFill="1" applyBorder="1" applyAlignment="1" applyProtection="1">
      <alignment/>
      <protection/>
    </xf>
    <xf numFmtId="4" fontId="34" fillId="0" borderId="0" xfId="0" applyNumberFormat="1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36" borderId="0" xfId="436" applyFont="1" applyFill="1" applyBorder="1" applyAlignment="1">
      <alignment horizontal="left"/>
      <protection/>
    </xf>
    <xf numFmtId="0" fontId="84" fillId="0" borderId="0" xfId="350" applyNumberFormat="1" applyFont="1" applyFill="1" applyBorder="1" applyAlignment="1" applyProtection="1">
      <alignment wrapText="1"/>
      <protection/>
    </xf>
    <xf numFmtId="0" fontId="84" fillId="0" borderId="0" xfId="350" applyFont="1" applyFill="1" applyBorder="1" applyAlignment="1">
      <alignment wrapText="1"/>
      <protection/>
    </xf>
    <xf numFmtId="1" fontId="84" fillId="0" borderId="0" xfId="284" applyNumberFormat="1" applyFont="1" applyAlignment="1" applyProtection="1">
      <alignment horizontal="center" vertical="top" shrinkToFit="1"/>
      <protection/>
    </xf>
    <xf numFmtId="2" fontId="84" fillId="0" borderId="0" xfId="352" applyNumberFormat="1" applyFont="1" applyFill="1" applyBorder="1" applyAlignment="1" applyProtection="1">
      <alignment horizontal="center" wrapText="1"/>
      <protection/>
    </xf>
    <xf numFmtId="1" fontId="84" fillId="0" borderId="60" xfId="284" applyNumberFormat="1" applyFont="1" applyBorder="1" applyAlignment="1" applyProtection="1">
      <alignment horizontal="center" vertical="top" shrinkToFit="1"/>
      <protection/>
    </xf>
    <xf numFmtId="49" fontId="84" fillId="0" borderId="60" xfId="284" applyNumberFormat="1" applyFont="1" applyBorder="1" applyAlignment="1" applyProtection="1">
      <alignment horizontal="center" vertical="top" shrinkToFit="1"/>
      <protection/>
    </xf>
    <xf numFmtId="4" fontId="84" fillId="0" borderId="60" xfId="312" applyNumberFormat="1" applyFont="1" applyBorder="1" applyAlignment="1" applyProtection="1">
      <alignment horizontal="right" vertical="top" shrinkToFit="1"/>
      <protection/>
    </xf>
    <xf numFmtId="0" fontId="84" fillId="0" borderId="60" xfId="310" applyNumberFormat="1" applyFont="1" applyBorder="1" applyAlignment="1" applyProtection="1">
      <alignment vertical="top" wrapText="1"/>
      <protection/>
    </xf>
    <xf numFmtId="2" fontId="84" fillId="0" borderId="0" xfId="352" applyNumberFormat="1" applyFont="1" applyFill="1" applyBorder="1" applyAlignment="1" applyProtection="1">
      <alignment wrapText="1"/>
      <protection/>
    </xf>
    <xf numFmtId="0" fontId="84" fillId="0" borderId="0" xfId="286" applyNumberFormat="1" applyFont="1" applyAlignment="1" applyProtection="1">
      <alignment/>
      <protection/>
    </xf>
    <xf numFmtId="0" fontId="84" fillId="0" borderId="0" xfId="286" applyFont="1" applyAlignment="1">
      <alignment/>
      <protection/>
    </xf>
    <xf numFmtId="0" fontId="85" fillId="0" borderId="60" xfId="310" applyNumberFormat="1" applyFont="1" applyBorder="1" applyAlignment="1" applyProtection="1">
      <alignment vertical="top" wrapText="1"/>
      <protection/>
    </xf>
    <xf numFmtId="1" fontId="85" fillId="0" borderId="60" xfId="284" applyNumberFormat="1" applyFont="1" applyBorder="1" applyAlignment="1" applyProtection="1">
      <alignment horizontal="center" vertical="top" shrinkToFit="1"/>
      <protection/>
    </xf>
    <xf numFmtId="49" fontId="85" fillId="0" borderId="60" xfId="284" applyNumberFormat="1" applyFont="1" applyBorder="1" applyAlignment="1" applyProtection="1">
      <alignment horizontal="center" vertical="top" shrinkToFit="1"/>
      <protection/>
    </xf>
    <xf numFmtId="4" fontId="85" fillId="0" borderId="60" xfId="312" applyNumberFormat="1" applyFont="1" applyBorder="1" applyAlignment="1" applyProtection="1">
      <alignment horizontal="right" vertical="top" shrinkToFit="1"/>
      <protection/>
    </xf>
    <xf numFmtId="49" fontId="84" fillId="0" borderId="31" xfId="294" applyNumberFormat="1" applyFont="1" applyFill="1" applyBorder="1" applyAlignment="1" applyProtection="1">
      <alignment horizontal="center" vertical="top" wrapText="1"/>
      <protection/>
    </xf>
    <xf numFmtId="49" fontId="84" fillId="0" borderId="68" xfId="294" applyNumberFormat="1" applyFont="1" applyFill="1" applyBorder="1" applyAlignment="1" applyProtection="1">
      <alignment horizontal="center" vertical="top" wrapText="1"/>
      <protection/>
    </xf>
    <xf numFmtId="0" fontId="34" fillId="0" borderId="69" xfId="375" applyNumberFormat="1" applyFont="1" applyFill="1" applyBorder="1" applyAlignment="1" applyProtection="1">
      <alignment horizontal="center" vertical="top" wrapText="1"/>
      <protection/>
    </xf>
    <xf numFmtId="0" fontId="34" fillId="0" borderId="68" xfId="375" applyNumberFormat="1" applyFont="1" applyFill="1" applyBorder="1" applyAlignment="1" applyProtection="1">
      <alignment horizontal="center" vertical="top" wrapText="1"/>
      <protection/>
    </xf>
    <xf numFmtId="0" fontId="37" fillId="0" borderId="0" xfId="281" applyNumberFormat="1" applyFont="1" applyFill="1" applyAlignment="1" applyProtection="1">
      <alignment horizontal="center" wrapText="1"/>
      <protection/>
    </xf>
    <xf numFmtId="0" fontId="37" fillId="36" borderId="0" xfId="436" applyFont="1" applyFill="1" applyAlignment="1">
      <alignment horizontal="center" wrapText="1"/>
      <protection/>
    </xf>
    <xf numFmtId="0" fontId="36" fillId="36" borderId="0" xfId="436" applyFont="1" applyFill="1" applyAlignment="1">
      <alignment horizontal="center"/>
      <protection/>
    </xf>
    <xf numFmtId="0" fontId="34" fillId="0" borderId="0" xfId="0" applyFont="1" applyFill="1" applyAlignment="1">
      <alignment horizontal="center" vertical="center" wrapText="1"/>
    </xf>
    <xf numFmtId="0" fontId="84" fillId="0" borderId="60" xfId="342" applyNumberFormat="1" applyFont="1" applyFill="1" applyBorder="1" applyAlignment="1" applyProtection="1">
      <alignment horizontal="center" vertical="center" wrapText="1"/>
      <protection/>
    </xf>
    <xf numFmtId="49" fontId="84" fillId="0" borderId="60" xfId="342" applyFont="1" applyFill="1" applyBorder="1" applyAlignment="1">
      <alignment horizontal="center" vertical="center" wrapText="1"/>
      <protection/>
    </xf>
    <xf numFmtId="0" fontId="84" fillId="0" borderId="60" xfId="278" applyNumberFormat="1" applyFont="1" applyFill="1" applyBorder="1" applyAlignment="1" applyProtection="1">
      <alignment horizontal="center" vertical="center" wrapText="1"/>
      <protection/>
    </xf>
    <xf numFmtId="0" fontId="84" fillId="0" borderId="60" xfId="278" applyFont="1" applyFill="1" applyBorder="1" applyAlignment="1">
      <alignment horizontal="center" vertical="center" wrapText="1"/>
      <protection/>
    </xf>
    <xf numFmtId="2" fontId="85" fillId="0" borderId="0" xfId="352" applyNumberFormat="1" applyFont="1" applyFill="1" applyBorder="1" applyAlignment="1" applyProtection="1">
      <alignment horizontal="center" wrapText="1"/>
      <protection/>
    </xf>
    <xf numFmtId="0" fontId="84" fillId="0" borderId="60" xfId="284" applyNumberFormat="1" applyFont="1" applyFill="1" applyBorder="1" applyAlignment="1" applyProtection="1">
      <alignment horizontal="center" vertical="center" wrapText="1"/>
      <protection/>
    </xf>
    <xf numFmtId="0" fontId="84" fillId="0" borderId="60" xfId="284" applyFont="1" applyFill="1" applyBorder="1" applyAlignment="1">
      <alignment horizontal="center" vertical="center" wrapText="1"/>
      <protection/>
    </xf>
    <xf numFmtId="0" fontId="84" fillId="0" borderId="60" xfId="288" applyNumberFormat="1" applyFont="1" applyFill="1" applyBorder="1" applyAlignment="1" applyProtection="1">
      <alignment horizontal="center" vertical="center" wrapText="1"/>
      <protection/>
    </xf>
    <xf numFmtId="0" fontId="84" fillId="0" borderId="60" xfId="288" applyFont="1" applyFill="1" applyBorder="1" applyAlignment="1">
      <alignment horizontal="center" vertical="center" wrapText="1"/>
      <protection/>
    </xf>
    <xf numFmtId="0" fontId="84" fillId="0" borderId="60" xfId="290" applyNumberFormat="1" applyFont="1" applyFill="1" applyBorder="1" applyAlignment="1" applyProtection="1">
      <alignment horizontal="center" vertical="center" wrapText="1"/>
      <protection/>
    </xf>
    <xf numFmtId="0" fontId="84" fillId="0" borderId="60" xfId="290" applyFont="1" applyFill="1" applyBorder="1" applyAlignment="1">
      <alignment horizontal="center" vertical="center" wrapText="1"/>
      <protection/>
    </xf>
    <xf numFmtId="0" fontId="84" fillId="0" borderId="60" xfId="292" applyNumberFormat="1" applyFont="1" applyFill="1" applyBorder="1" applyAlignment="1" applyProtection="1">
      <alignment horizontal="center" vertical="center" wrapText="1"/>
      <protection/>
    </xf>
    <xf numFmtId="0" fontId="84" fillId="0" borderId="60" xfId="292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 wrapText="1"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br 2" xfId="41"/>
    <cellStyle name="Calculation" xfId="42"/>
    <cellStyle name="Check Cell" xfId="43"/>
    <cellStyle name="col" xfId="44"/>
    <cellStyle name="col 2" xfId="45"/>
    <cellStyle name="Comma" xfId="46"/>
    <cellStyle name="Comma [0]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0" xfId="62"/>
    <cellStyle name="style0 2" xfId="63"/>
    <cellStyle name="td" xfId="64"/>
    <cellStyle name="td 2" xfId="65"/>
    <cellStyle name="Title" xfId="66"/>
    <cellStyle name="Total" xfId="67"/>
    <cellStyle name="tr" xfId="68"/>
    <cellStyle name="tr 2" xfId="69"/>
    <cellStyle name="Warning Text" xfId="70"/>
    <cellStyle name="xl100" xfId="71"/>
    <cellStyle name="xl100 2" xfId="72"/>
    <cellStyle name="xl101" xfId="73"/>
    <cellStyle name="xl101 2" xfId="74"/>
    <cellStyle name="xl102" xfId="75"/>
    <cellStyle name="xl102 2" xfId="76"/>
    <cellStyle name="xl103" xfId="77"/>
    <cellStyle name="xl103 2" xfId="78"/>
    <cellStyle name="xl104" xfId="79"/>
    <cellStyle name="xl104 2" xfId="80"/>
    <cellStyle name="xl105" xfId="81"/>
    <cellStyle name="xl105 2" xfId="82"/>
    <cellStyle name="xl106" xfId="83"/>
    <cellStyle name="xl106 2" xfId="84"/>
    <cellStyle name="xl107" xfId="85"/>
    <cellStyle name="xl107 2" xfId="86"/>
    <cellStyle name="xl108" xfId="87"/>
    <cellStyle name="xl108 2" xfId="88"/>
    <cellStyle name="xl109" xfId="89"/>
    <cellStyle name="xl109 2" xfId="90"/>
    <cellStyle name="xl110" xfId="91"/>
    <cellStyle name="xl110 2" xfId="92"/>
    <cellStyle name="xl111" xfId="93"/>
    <cellStyle name="xl111 2" xfId="94"/>
    <cellStyle name="xl112" xfId="95"/>
    <cellStyle name="xl112 2" xfId="96"/>
    <cellStyle name="xl113" xfId="97"/>
    <cellStyle name="xl113 2" xfId="98"/>
    <cellStyle name="xl114" xfId="99"/>
    <cellStyle name="xl114 2" xfId="100"/>
    <cellStyle name="xl115" xfId="101"/>
    <cellStyle name="xl115 2" xfId="102"/>
    <cellStyle name="xl116" xfId="103"/>
    <cellStyle name="xl116 2" xfId="104"/>
    <cellStyle name="xl117" xfId="105"/>
    <cellStyle name="xl117 2" xfId="106"/>
    <cellStyle name="xl118" xfId="107"/>
    <cellStyle name="xl118 2" xfId="108"/>
    <cellStyle name="xl119" xfId="109"/>
    <cellStyle name="xl119 2" xfId="110"/>
    <cellStyle name="xl120" xfId="111"/>
    <cellStyle name="xl120 2" xfId="112"/>
    <cellStyle name="xl121" xfId="113"/>
    <cellStyle name="xl121 2" xfId="114"/>
    <cellStyle name="xl122" xfId="115"/>
    <cellStyle name="xl122 2" xfId="116"/>
    <cellStyle name="xl123" xfId="117"/>
    <cellStyle name="xl123 2" xfId="118"/>
    <cellStyle name="xl124" xfId="119"/>
    <cellStyle name="xl124 2" xfId="120"/>
    <cellStyle name="xl125" xfId="121"/>
    <cellStyle name="xl125 2" xfId="122"/>
    <cellStyle name="xl126" xfId="123"/>
    <cellStyle name="xl126 2" xfId="124"/>
    <cellStyle name="xl127" xfId="125"/>
    <cellStyle name="xl127 2" xfId="126"/>
    <cellStyle name="xl128" xfId="127"/>
    <cellStyle name="xl128 2" xfId="128"/>
    <cellStyle name="xl129" xfId="129"/>
    <cellStyle name="xl129 2" xfId="130"/>
    <cellStyle name="xl130" xfId="131"/>
    <cellStyle name="xl130 2" xfId="132"/>
    <cellStyle name="xl131" xfId="133"/>
    <cellStyle name="xl131 2" xfId="134"/>
    <cellStyle name="xl132" xfId="135"/>
    <cellStyle name="xl132 2" xfId="136"/>
    <cellStyle name="xl133" xfId="137"/>
    <cellStyle name="xl133 2" xfId="138"/>
    <cellStyle name="xl134" xfId="139"/>
    <cellStyle name="xl134 2" xfId="140"/>
    <cellStyle name="xl135" xfId="141"/>
    <cellStyle name="xl135 2" xfId="142"/>
    <cellStyle name="xl136" xfId="143"/>
    <cellStyle name="xl136 2" xfId="144"/>
    <cellStyle name="xl137" xfId="145"/>
    <cellStyle name="xl137 2" xfId="146"/>
    <cellStyle name="xl138" xfId="147"/>
    <cellStyle name="xl138 2" xfId="148"/>
    <cellStyle name="xl139" xfId="149"/>
    <cellStyle name="xl139 2" xfId="150"/>
    <cellStyle name="xl140" xfId="151"/>
    <cellStyle name="xl140 2" xfId="152"/>
    <cellStyle name="xl141" xfId="153"/>
    <cellStyle name="xl141 2" xfId="154"/>
    <cellStyle name="xl142" xfId="155"/>
    <cellStyle name="xl142 2" xfId="156"/>
    <cellStyle name="xl143" xfId="157"/>
    <cellStyle name="xl143 2" xfId="158"/>
    <cellStyle name="xl144" xfId="159"/>
    <cellStyle name="xl144 2" xfId="160"/>
    <cellStyle name="xl145" xfId="161"/>
    <cellStyle name="xl145 2" xfId="162"/>
    <cellStyle name="xl146" xfId="163"/>
    <cellStyle name="xl146 2" xfId="164"/>
    <cellStyle name="xl147" xfId="165"/>
    <cellStyle name="xl147 2" xfId="166"/>
    <cellStyle name="xl148" xfId="167"/>
    <cellStyle name="xl148 2" xfId="168"/>
    <cellStyle name="xl149" xfId="169"/>
    <cellStyle name="xl149 2" xfId="170"/>
    <cellStyle name="xl150" xfId="171"/>
    <cellStyle name="xl150 2" xfId="172"/>
    <cellStyle name="xl151" xfId="173"/>
    <cellStyle name="xl151 2" xfId="174"/>
    <cellStyle name="xl152" xfId="175"/>
    <cellStyle name="xl152 2" xfId="176"/>
    <cellStyle name="xl153" xfId="177"/>
    <cellStyle name="xl153 2" xfId="178"/>
    <cellStyle name="xl154" xfId="179"/>
    <cellStyle name="xl154 2" xfId="180"/>
    <cellStyle name="xl155" xfId="181"/>
    <cellStyle name="xl155 2" xfId="182"/>
    <cellStyle name="xl156" xfId="183"/>
    <cellStyle name="xl156 2" xfId="184"/>
    <cellStyle name="xl157" xfId="185"/>
    <cellStyle name="xl157 2" xfId="186"/>
    <cellStyle name="xl158" xfId="187"/>
    <cellStyle name="xl158 2" xfId="188"/>
    <cellStyle name="xl159" xfId="189"/>
    <cellStyle name="xl159 2" xfId="190"/>
    <cellStyle name="xl160" xfId="191"/>
    <cellStyle name="xl160 2" xfId="192"/>
    <cellStyle name="xl161" xfId="193"/>
    <cellStyle name="xl161 2" xfId="194"/>
    <cellStyle name="xl162" xfId="195"/>
    <cellStyle name="xl162 2" xfId="196"/>
    <cellStyle name="xl163" xfId="197"/>
    <cellStyle name="xl163 2" xfId="198"/>
    <cellStyle name="xl164" xfId="199"/>
    <cellStyle name="xl164 2" xfId="200"/>
    <cellStyle name="xl165" xfId="201"/>
    <cellStyle name="xl165 2" xfId="202"/>
    <cellStyle name="xl166" xfId="203"/>
    <cellStyle name="xl166 2" xfId="204"/>
    <cellStyle name="xl167" xfId="205"/>
    <cellStyle name="xl167 2" xfId="206"/>
    <cellStyle name="xl168" xfId="207"/>
    <cellStyle name="xl168 2" xfId="208"/>
    <cellStyle name="xl169" xfId="209"/>
    <cellStyle name="xl169 2" xfId="210"/>
    <cellStyle name="xl170" xfId="211"/>
    <cellStyle name="xl170 2" xfId="212"/>
    <cellStyle name="xl171" xfId="213"/>
    <cellStyle name="xl171 2" xfId="214"/>
    <cellStyle name="xl172" xfId="215"/>
    <cellStyle name="xl172 2" xfId="216"/>
    <cellStyle name="xl173" xfId="217"/>
    <cellStyle name="xl173 2" xfId="218"/>
    <cellStyle name="xl174" xfId="219"/>
    <cellStyle name="xl174 2" xfId="220"/>
    <cellStyle name="xl175" xfId="221"/>
    <cellStyle name="xl175 2" xfId="222"/>
    <cellStyle name="xl176" xfId="223"/>
    <cellStyle name="xl176 2" xfId="224"/>
    <cellStyle name="xl177" xfId="225"/>
    <cellStyle name="xl177 2" xfId="226"/>
    <cellStyle name="xl178" xfId="227"/>
    <cellStyle name="xl178 2" xfId="228"/>
    <cellStyle name="xl179" xfId="229"/>
    <cellStyle name="xl179 2" xfId="230"/>
    <cellStyle name="xl180" xfId="231"/>
    <cellStyle name="xl180 2" xfId="232"/>
    <cellStyle name="xl181" xfId="233"/>
    <cellStyle name="xl181 2" xfId="234"/>
    <cellStyle name="xl182" xfId="235"/>
    <cellStyle name="xl182 2" xfId="236"/>
    <cellStyle name="xl183" xfId="237"/>
    <cellStyle name="xl183 2" xfId="238"/>
    <cellStyle name="xl184" xfId="239"/>
    <cellStyle name="xl184 2" xfId="240"/>
    <cellStyle name="xl185" xfId="241"/>
    <cellStyle name="xl185 2" xfId="242"/>
    <cellStyle name="xl186" xfId="243"/>
    <cellStyle name="xl186 2" xfId="244"/>
    <cellStyle name="xl187" xfId="245"/>
    <cellStyle name="xl187 2" xfId="246"/>
    <cellStyle name="xl188" xfId="247"/>
    <cellStyle name="xl188 2" xfId="248"/>
    <cellStyle name="xl189" xfId="249"/>
    <cellStyle name="xl189 2" xfId="250"/>
    <cellStyle name="xl190" xfId="251"/>
    <cellStyle name="xl190 2" xfId="252"/>
    <cellStyle name="xl191" xfId="253"/>
    <cellStyle name="xl191 2" xfId="254"/>
    <cellStyle name="xl192" xfId="255"/>
    <cellStyle name="xl192 2" xfId="256"/>
    <cellStyle name="xl193" xfId="257"/>
    <cellStyle name="xl193 2" xfId="258"/>
    <cellStyle name="xl194" xfId="259"/>
    <cellStyle name="xl194 2" xfId="260"/>
    <cellStyle name="xl195" xfId="261"/>
    <cellStyle name="xl195 2" xfId="262"/>
    <cellStyle name="xl196" xfId="263"/>
    <cellStyle name="xl196 2" xfId="264"/>
    <cellStyle name="xl197" xfId="265"/>
    <cellStyle name="xl197 2" xfId="266"/>
    <cellStyle name="xl198" xfId="267"/>
    <cellStyle name="xl198 2" xfId="268"/>
    <cellStyle name="xl199" xfId="269"/>
    <cellStyle name="xl199 2" xfId="270"/>
    <cellStyle name="xl200" xfId="271"/>
    <cellStyle name="xl200 2" xfId="272"/>
    <cellStyle name="xl201" xfId="273"/>
    <cellStyle name="xl202" xfId="274"/>
    <cellStyle name="xl203" xfId="275"/>
    <cellStyle name="xl21" xfId="276"/>
    <cellStyle name="xl21 2" xfId="277"/>
    <cellStyle name="xl22" xfId="278"/>
    <cellStyle name="xl22 2" xfId="279"/>
    <cellStyle name="xl23" xfId="280"/>
    <cellStyle name="xl23 2" xfId="281"/>
    <cellStyle name="xl24" xfId="282"/>
    <cellStyle name="xl24 2" xfId="283"/>
    <cellStyle name="xl25" xfId="284"/>
    <cellStyle name="xl25 2" xfId="285"/>
    <cellStyle name="xl26" xfId="286"/>
    <cellStyle name="xl26 2" xfId="287"/>
    <cellStyle name="xl27" xfId="288"/>
    <cellStyle name="xl27 2" xfId="289"/>
    <cellStyle name="xl28" xfId="290"/>
    <cellStyle name="xl28 2" xfId="291"/>
    <cellStyle name="xl29" xfId="292"/>
    <cellStyle name="xl29 2" xfId="293"/>
    <cellStyle name="xl30" xfId="294"/>
    <cellStyle name="xl30 2" xfId="295"/>
    <cellStyle name="xl31" xfId="296"/>
    <cellStyle name="xl31 2" xfId="297"/>
    <cellStyle name="xl32" xfId="298"/>
    <cellStyle name="xl32 2" xfId="299"/>
    <cellStyle name="xl33" xfId="300"/>
    <cellStyle name="xl33 2" xfId="301"/>
    <cellStyle name="xl34" xfId="302"/>
    <cellStyle name="xl34 2" xfId="303"/>
    <cellStyle name="xl34 2 2" xfId="304"/>
    <cellStyle name="xl34 2 3" xfId="305"/>
    <cellStyle name="xl35" xfId="306"/>
    <cellStyle name="xl35 2" xfId="307"/>
    <cellStyle name="xl36" xfId="308"/>
    <cellStyle name="xl36 2" xfId="309"/>
    <cellStyle name="xl37" xfId="310"/>
    <cellStyle name="xl37 2" xfId="311"/>
    <cellStyle name="xl38" xfId="312"/>
    <cellStyle name="xl38 2" xfId="313"/>
    <cellStyle name="xl39" xfId="314"/>
    <cellStyle name="xl39 2" xfId="315"/>
    <cellStyle name="xl40" xfId="316"/>
    <cellStyle name="xl40 2" xfId="317"/>
    <cellStyle name="xl41" xfId="318"/>
    <cellStyle name="xl41 2" xfId="319"/>
    <cellStyle name="xl42" xfId="320"/>
    <cellStyle name="xl42 2" xfId="321"/>
    <cellStyle name="xl43" xfId="322"/>
    <cellStyle name="xl43 2" xfId="323"/>
    <cellStyle name="xl44" xfId="324"/>
    <cellStyle name="xl44 2" xfId="325"/>
    <cellStyle name="xl45" xfId="326"/>
    <cellStyle name="xl45 2" xfId="327"/>
    <cellStyle name="xl46" xfId="328"/>
    <cellStyle name="xl46 2" xfId="329"/>
    <cellStyle name="xl47" xfId="330"/>
    <cellStyle name="xl47 2" xfId="331"/>
    <cellStyle name="xl48" xfId="332"/>
    <cellStyle name="xl48 2" xfId="333"/>
    <cellStyle name="xl49" xfId="334"/>
    <cellStyle name="xl49 2" xfId="335"/>
    <cellStyle name="xl50" xfId="336"/>
    <cellStyle name="xl50 2" xfId="337"/>
    <cellStyle name="xl51" xfId="338"/>
    <cellStyle name="xl51 2" xfId="339"/>
    <cellStyle name="xl52" xfId="340"/>
    <cellStyle name="xl52 2" xfId="341"/>
    <cellStyle name="xl53" xfId="342"/>
    <cellStyle name="xl53 2" xfId="343"/>
    <cellStyle name="xl54" xfId="344"/>
    <cellStyle name="xl54 2" xfId="345"/>
    <cellStyle name="xl55" xfId="346"/>
    <cellStyle name="xl55 2" xfId="347"/>
    <cellStyle name="xl56" xfId="348"/>
    <cellStyle name="xl56 2" xfId="349"/>
    <cellStyle name="xl57" xfId="350"/>
    <cellStyle name="xl57 2" xfId="351"/>
    <cellStyle name="xl58" xfId="352"/>
    <cellStyle name="xl58 2" xfId="353"/>
    <cellStyle name="xl59" xfId="354"/>
    <cellStyle name="xl59 2" xfId="355"/>
    <cellStyle name="xl60" xfId="356"/>
    <cellStyle name="xl60 2" xfId="357"/>
    <cellStyle name="xl61" xfId="358"/>
    <cellStyle name="xl61 2" xfId="359"/>
    <cellStyle name="xl62" xfId="360"/>
    <cellStyle name="xl62 2" xfId="361"/>
    <cellStyle name="xl63" xfId="362"/>
    <cellStyle name="xl63 2" xfId="363"/>
    <cellStyle name="xl64" xfId="364"/>
    <cellStyle name="xl64 2" xfId="365"/>
    <cellStyle name="xl65" xfId="366"/>
    <cellStyle name="xl65 2" xfId="367"/>
    <cellStyle name="xl66" xfId="368"/>
    <cellStyle name="xl66 2" xfId="369"/>
    <cellStyle name="xl67" xfId="370"/>
    <cellStyle name="xl67 2" xfId="371"/>
    <cellStyle name="xl68" xfId="372"/>
    <cellStyle name="xl68 2" xfId="373"/>
    <cellStyle name="xl69" xfId="374"/>
    <cellStyle name="xl69 2" xfId="375"/>
    <cellStyle name="xl70" xfId="376"/>
    <cellStyle name="xl70 2" xfId="377"/>
    <cellStyle name="xl71" xfId="378"/>
    <cellStyle name="xl71 2" xfId="379"/>
    <cellStyle name="xl72" xfId="380"/>
    <cellStyle name="xl72 2" xfId="381"/>
    <cellStyle name="xl73" xfId="382"/>
    <cellStyle name="xl73 2" xfId="383"/>
    <cellStyle name="xl74" xfId="384"/>
    <cellStyle name="xl74 2" xfId="385"/>
    <cellStyle name="xl75" xfId="386"/>
    <cellStyle name="xl75 2" xfId="387"/>
    <cellStyle name="xl76" xfId="388"/>
    <cellStyle name="xl76 2" xfId="389"/>
    <cellStyle name="xl77" xfId="390"/>
    <cellStyle name="xl77 2" xfId="391"/>
    <cellStyle name="xl78" xfId="392"/>
    <cellStyle name="xl78 2" xfId="393"/>
    <cellStyle name="xl79" xfId="394"/>
    <cellStyle name="xl79 2" xfId="395"/>
    <cellStyle name="xl80" xfId="396"/>
    <cellStyle name="xl80 2" xfId="397"/>
    <cellStyle name="xl81" xfId="398"/>
    <cellStyle name="xl81 2" xfId="399"/>
    <cellStyle name="xl82" xfId="400"/>
    <cellStyle name="xl82 2" xfId="401"/>
    <cellStyle name="xl83" xfId="402"/>
    <cellStyle name="xl83 2" xfId="403"/>
    <cellStyle name="xl84" xfId="404"/>
    <cellStyle name="xl84 2" xfId="405"/>
    <cellStyle name="xl85" xfId="406"/>
    <cellStyle name="xl85 2" xfId="407"/>
    <cellStyle name="xl86" xfId="408"/>
    <cellStyle name="xl86 2" xfId="409"/>
    <cellStyle name="xl87" xfId="410"/>
    <cellStyle name="xl87 2" xfId="411"/>
    <cellStyle name="xl88" xfId="412"/>
    <cellStyle name="xl88 2" xfId="413"/>
    <cellStyle name="xl89" xfId="414"/>
    <cellStyle name="xl89 2" xfId="415"/>
    <cellStyle name="xl90" xfId="416"/>
    <cellStyle name="xl90 2" xfId="417"/>
    <cellStyle name="xl91" xfId="418"/>
    <cellStyle name="xl91 2" xfId="419"/>
    <cellStyle name="xl92" xfId="420"/>
    <cellStyle name="xl92 2" xfId="421"/>
    <cellStyle name="xl93" xfId="422"/>
    <cellStyle name="xl93 2" xfId="423"/>
    <cellStyle name="xl94" xfId="424"/>
    <cellStyle name="xl94 2" xfId="425"/>
    <cellStyle name="xl95" xfId="426"/>
    <cellStyle name="xl95 2" xfId="427"/>
    <cellStyle name="xl96" xfId="428"/>
    <cellStyle name="xl96 2" xfId="429"/>
    <cellStyle name="xl97" xfId="430"/>
    <cellStyle name="xl97 2" xfId="431"/>
    <cellStyle name="xl98" xfId="432"/>
    <cellStyle name="xl98 2" xfId="433"/>
    <cellStyle name="xl99" xfId="434"/>
    <cellStyle name="xl99 2" xfId="435"/>
    <cellStyle name="Обычный 199" xfId="436"/>
    <cellStyle name="Обычный 2" xfId="437"/>
    <cellStyle name="Обычный 3" xfId="438"/>
    <cellStyle name="Обычный 4" xfId="439"/>
    <cellStyle name="Обычный 5" xfId="440"/>
    <cellStyle name="Обычный_Лист1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8"/>
  <sheetViews>
    <sheetView tabSelected="1" zoomScalePageLayoutView="0" workbookViewId="0" topLeftCell="A1">
      <selection activeCell="F5" sqref="F5"/>
    </sheetView>
  </sheetViews>
  <sheetFormatPr defaultColWidth="8.8515625" defaultRowHeight="15"/>
  <cols>
    <col min="1" max="1" width="85.421875" style="0" customWidth="1"/>
    <col min="2" max="2" width="26.140625" style="0" customWidth="1"/>
    <col min="3" max="3" width="19.28125" style="0" customWidth="1"/>
  </cols>
  <sheetData>
    <row r="1" spans="1:3" ht="18">
      <c r="A1" s="1"/>
      <c r="B1" s="11" t="s">
        <v>117</v>
      </c>
      <c r="C1" s="1"/>
    </row>
    <row r="2" spans="1:3" ht="18">
      <c r="A2" s="1"/>
      <c r="B2" s="12" t="s">
        <v>118</v>
      </c>
      <c r="C2" s="1"/>
    </row>
    <row r="3" spans="1:3" ht="18">
      <c r="A3" s="1"/>
      <c r="B3" s="13" t="s">
        <v>119</v>
      </c>
      <c r="C3" s="1"/>
    </row>
    <row r="4" spans="1:3" ht="18">
      <c r="A4" s="1"/>
      <c r="B4" s="14" t="s">
        <v>120</v>
      </c>
      <c r="C4" s="1"/>
    </row>
    <row r="5" spans="1:3" ht="18">
      <c r="A5" s="1"/>
      <c r="B5" s="14" t="s">
        <v>121</v>
      </c>
      <c r="C5" s="1"/>
    </row>
    <row r="6" spans="1:3" ht="18">
      <c r="A6" s="1"/>
      <c r="B6" s="14" t="s">
        <v>932</v>
      </c>
      <c r="C6" s="1"/>
    </row>
    <row r="7" spans="1:3" ht="18">
      <c r="A7" s="1"/>
      <c r="B7" s="14" t="s">
        <v>933</v>
      </c>
      <c r="C7" s="1"/>
    </row>
    <row r="10" spans="1:3" ht="15">
      <c r="A10" s="169" t="s">
        <v>931</v>
      </c>
      <c r="B10" s="169"/>
      <c r="C10" s="169"/>
    </row>
    <row r="11" spans="1:3" ht="15" customHeight="1">
      <c r="A11" s="169"/>
      <c r="B11" s="169"/>
      <c r="C11" s="169"/>
    </row>
    <row r="12" spans="1:3" ht="15" customHeight="1">
      <c r="A12" s="169"/>
      <c r="B12" s="169"/>
      <c r="C12" s="169"/>
    </row>
    <row r="14" spans="1:3" ht="15">
      <c r="A14" s="165" t="s">
        <v>122</v>
      </c>
      <c r="B14" s="165" t="s">
        <v>123</v>
      </c>
      <c r="C14" s="167" t="s">
        <v>124</v>
      </c>
    </row>
    <row r="15" spans="1:3" ht="15.75" thickBot="1">
      <c r="A15" s="166"/>
      <c r="B15" s="166"/>
      <c r="C15" s="168"/>
    </row>
    <row r="16" spans="1:3" ht="16.5">
      <c r="A16" s="7" t="s">
        <v>125</v>
      </c>
      <c r="B16" s="9" t="s">
        <v>126</v>
      </c>
      <c r="C16" s="4">
        <v>5089138945.17</v>
      </c>
    </row>
    <row r="17" spans="1:3" ht="16.5">
      <c r="A17" s="3" t="s">
        <v>127</v>
      </c>
      <c r="B17" s="2" t="s">
        <v>128</v>
      </c>
      <c r="C17" s="8">
        <v>3327438156.34</v>
      </c>
    </row>
    <row r="18" spans="1:3" ht="16.5">
      <c r="A18" s="3" t="s">
        <v>129</v>
      </c>
      <c r="B18" s="2" t="s">
        <v>130</v>
      </c>
      <c r="C18" s="8">
        <v>1622255190.06</v>
      </c>
    </row>
    <row r="19" spans="1:3" ht="16.5">
      <c r="A19" s="6" t="s">
        <v>131</v>
      </c>
      <c r="B19" s="10" t="s">
        <v>132</v>
      </c>
      <c r="C19" s="5">
        <v>1622255190.06</v>
      </c>
    </row>
    <row r="20" spans="1:3" ht="51">
      <c r="A20" s="6" t="s">
        <v>133</v>
      </c>
      <c r="B20" s="10" t="s">
        <v>134</v>
      </c>
      <c r="C20" s="5">
        <v>1600505398.35</v>
      </c>
    </row>
    <row r="21" spans="1:3" ht="84.75">
      <c r="A21" s="6" t="s">
        <v>135</v>
      </c>
      <c r="B21" s="10" t="s">
        <v>136</v>
      </c>
      <c r="C21" s="5">
        <v>3619001.48</v>
      </c>
    </row>
    <row r="22" spans="1:3" ht="33.75">
      <c r="A22" s="6" t="s">
        <v>137</v>
      </c>
      <c r="B22" s="10" t="s">
        <v>138</v>
      </c>
      <c r="C22" s="5">
        <v>1184599.96</v>
      </c>
    </row>
    <row r="23" spans="1:3" ht="67.5">
      <c r="A23" s="6" t="s">
        <v>139</v>
      </c>
      <c r="B23" s="10" t="s">
        <v>140</v>
      </c>
      <c r="C23" s="5">
        <v>15874233</v>
      </c>
    </row>
    <row r="24" spans="1:3" ht="67.5">
      <c r="A24" s="6" t="s">
        <v>141</v>
      </c>
      <c r="B24" s="10" t="s">
        <v>142</v>
      </c>
      <c r="C24" s="5">
        <v>1071957.27</v>
      </c>
    </row>
    <row r="25" spans="1:3" ht="33.75">
      <c r="A25" s="3" t="s">
        <v>143</v>
      </c>
      <c r="B25" s="2" t="s">
        <v>144</v>
      </c>
      <c r="C25" s="8">
        <v>10613656.8</v>
      </c>
    </row>
    <row r="26" spans="1:3" ht="33.75">
      <c r="A26" s="6" t="s">
        <v>145</v>
      </c>
      <c r="B26" s="10" t="s">
        <v>146</v>
      </c>
      <c r="C26" s="5">
        <v>10613656.8</v>
      </c>
    </row>
    <row r="27" spans="1:3" ht="51">
      <c r="A27" s="6" t="s">
        <v>147</v>
      </c>
      <c r="B27" s="10" t="s">
        <v>148</v>
      </c>
      <c r="C27" s="5">
        <v>4899896.42</v>
      </c>
    </row>
    <row r="28" spans="1:3" ht="84.75">
      <c r="A28" s="6" t="s">
        <v>149</v>
      </c>
      <c r="B28" s="10" t="s">
        <v>150</v>
      </c>
      <c r="C28" s="5">
        <v>4899896.42</v>
      </c>
    </row>
    <row r="29" spans="1:3" ht="67.5">
      <c r="A29" s="6" t="s">
        <v>151</v>
      </c>
      <c r="B29" s="10" t="s">
        <v>152</v>
      </c>
      <c r="C29" s="5">
        <v>34459.66</v>
      </c>
    </row>
    <row r="30" spans="1:3" ht="102">
      <c r="A30" s="6" t="s">
        <v>153</v>
      </c>
      <c r="B30" s="10" t="s">
        <v>154</v>
      </c>
      <c r="C30" s="5">
        <v>34459.66</v>
      </c>
    </row>
    <row r="31" spans="1:3" ht="51">
      <c r="A31" s="6" t="s">
        <v>155</v>
      </c>
      <c r="B31" s="10" t="s">
        <v>156</v>
      </c>
      <c r="C31" s="5">
        <v>6514858.84</v>
      </c>
    </row>
    <row r="32" spans="1:3" ht="84.75">
      <c r="A32" s="6" t="s">
        <v>157</v>
      </c>
      <c r="B32" s="10" t="s">
        <v>158</v>
      </c>
      <c r="C32" s="5">
        <v>6514858.84</v>
      </c>
    </row>
    <row r="33" spans="1:3" ht="51">
      <c r="A33" s="6" t="s">
        <v>159</v>
      </c>
      <c r="B33" s="10" t="s">
        <v>160</v>
      </c>
      <c r="C33" s="5">
        <v>-835558.12</v>
      </c>
    </row>
    <row r="34" spans="1:3" ht="84.75">
      <c r="A34" s="6" t="s">
        <v>161</v>
      </c>
      <c r="B34" s="10" t="s">
        <v>162</v>
      </c>
      <c r="C34" s="5">
        <v>-835558.12</v>
      </c>
    </row>
    <row r="35" spans="1:3" ht="16.5">
      <c r="A35" s="3" t="s">
        <v>163</v>
      </c>
      <c r="B35" s="2" t="s">
        <v>164</v>
      </c>
      <c r="C35" s="8">
        <v>159800098.91</v>
      </c>
    </row>
    <row r="36" spans="1:3" ht="16.5">
      <c r="A36" s="6" t="s">
        <v>165</v>
      </c>
      <c r="B36" s="10" t="s">
        <v>166</v>
      </c>
      <c r="C36" s="5">
        <v>147027651.4</v>
      </c>
    </row>
    <row r="37" spans="1:3" ht="33.75">
      <c r="A37" s="6" t="s">
        <v>167</v>
      </c>
      <c r="B37" s="10" t="s">
        <v>168</v>
      </c>
      <c r="C37" s="5">
        <v>107743434.97</v>
      </c>
    </row>
    <row r="38" spans="1:3" ht="33.75">
      <c r="A38" s="6" t="s">
        <v>167</v>
      </c>
      <c r="B38" s="10" t="s">
        <v>169</v>
      </c>
      <c r="C38" s="5">
        <v>107743407.97</v>
      </c>
    </row>
    <row r="39" spans="1:3" ht="33.75">
      <c r="A39" s="6" t="s">
        <v>170</v>
      </c>
      <c r="B39" s="10" t="s">
        <v>171</v>
      </c>
      <c r="C39" s="5">
        <v>27</v>
      </c>
    </row>
    <row r="40" spans="1:3" ht="33.75">
      <c r="A40" s="6" t="s">
        <v>172</v>
      </c>
      <c r="B40" s="10" t="s">
        <v>173</v>
      </c>
      <c r="C40" s="5">
        <v>39279115.3</v>
      </c>
    </row>
    <row r="41" spans="1:3" ht="51">
      <c r="A41" s="6" t="s">
        <v>174</v>
      </c>
      <c r="B41" s="10" t="s">
        <v>175</v>
      </c>
      <c r="C41" s="5">
        <v>39279036.45</v>
      </c>
    </row>
    <row r="42" spans="1:3" ht="51">
      <c r="A42" s="6" t="s">
        <v>176</v>
      </c>
      <c r="B42" s="10" t="s">
        <v>177</v>
      </c>
      <c r="C42" s="5">
        <v>78.85</v>
      </c>
    </row>
    <row r="43" spans="1:3" ht="33.75">
      <c r="A43" s="6" t="s">
        <v>178</v>
      </c>
      <c r="B43" s="10" t="s">
        <v>179</v>
      </c>
      <c r="C43" s="5">
        <v>5101.13</v>
      </c>
    </row>
    <row r="44" spans="1:3" ht="16.5">
      <c r="A44" s="6" t="s">
        <v>180</v>
      </c>
      <c r="B44" s="10" t="s">
        <v>181</v>
      </c>
      <c r="C44" s="5">
        <v>-1643679</v>
      </c>
    </row>
    <row r="45" spans="1:3" ht="16.5">
      <c r="A45" s="6" t="s">
        <v>180</v>
      </c>
      <c r="B45" s="10" t="s">
        <v>182</v>
      </c>
      <c r="C45" s="5">
        <v>-1654124.3</v>
      </c>
    </row>
    <row r="46" spans="1:3" ht="33.75">
      <c r="A46" s="6" t="s">
        <v>183</v>
      </c>
      <c r="B46" s="10" t="s">
        <v>184</v>
      </c>
      <c r="C46" s="5">
        <v>10445.3</v>
      </c>
    </row>
    <row r="47" spans="1:3" ht="16.5">
      <c r="A47" s="6" t="s">
        <v>185</v>
      </c>
      <c r="B47" s="10" t="s">
        <v>186</v>
      </c>
      <c r="C47" s="5">
        <v>226115.97</v>
      </c>
    </row>
    <row r="48" spans="1:3" ht="16.5">
      <c r="A48" s="6" t="s">
        <v>185</v>
      </c>
      <c r="B48" s="10" t="s">
        <v>187</v>
      </c>
      <c r="C48" s="5">
        <v>222778.45</v>
      </c>
    </row>
    <row r="49" spans="1:3" ht="16.5">
      <c r="A49" s="6" t="s">
        <v>188</v>
      </c>
      <c r="B49" s="10" t="s">
        <v>189</v>
      </c>
      <c r="C49" s="5">
        <v>3337.52</v>
      </c>
    </row>
    <row r="50" spans="1:3" ht="16.5">
      <c r="A50" s="6" t="s">
        <v>190</v>
      </c>
      <c r="B50" s="10" t="s">
        <v>191</v>
      </c>
      <c r="C50" s="5">
        <v>14190010.54</v>
      </c>
    </row>
    <row r="51" spans="1:3" ht="33.75">
      <c r="A51" s="6" t="s">
        <v>192</v>
      </c>
      <c r="B51" s="10" t="s">
        <v>193</v>
      </c>
      <c r="C51" s="5">
        <v>14190010.54</v>
      </c>
    </row>
    <row r="52" spans="1:3" ht="16.5">
      <c r="A52" s="3" t="s">
        <v>194</v>
      </c>
      <c r="B52" s="2" t="s">
        <v>195</v>
      </c>
      <c r="C52" s="8">
        <v>235383.5</v>
      </c>
    </row>
    <row r="53" spans="1:3" ht="16.5">
      <c r="A53" s="6" t="s">
        <v>196</v>
      </c>
      <c r="B53" s="10" t="s">
        <v>197</v>
      </c>
      <c r="C53" s="5">
        <v>-525.91</v>
      </c>
    </row>
    <row r="54" spans="1:3" ht="33.75">
      <c r="A54" s="6" t="s">
        <v>198</v>
      </c>
      <c r="B54" s="10" t="s">
        <v>199</v>
      </c>
      <c r="C54" s="5">
        <v>-525.91</v>
      </c>
    </row>
    <row r="55" spans="1:3" ht="16.5">
      <c r="A55" s="6" t="s">
        <v>200</v>
      </c>
      <c r="B55" s="10" t="s">
        <v>201</v>
      </c>
      <c r="C55" s="5">
        <v>235909.41</v>
      </c>
    </row>
    <row r="56" spans="1:3" ht="16.5">
      <c r="A56" s="6" t="s">
        <v>202</v>
      </c>
      <c r="B56" s="10" t="s">
        <v>203</v>
      </c>
      <c r="C56" s="5">
        <v>191820.17</v>
      </c>
    </row>
    <row r="57" spans="1:3" ht="33.75">
      <c r="A57" s="6" t="s">
        <v>204</v>
      </c>
      <c r="B57" s="10" t="s">
        <v>205</v>
      </c>
      <c r="C57" s="5">
        <v>191820.17</v>
      </c>
    </row>
    <row r="58" spans="1:3" ht="16.5">
      <c r="A58" s="6" t="s">
        <v>206</v>
      </c>
      <c r="B58" s="10" t="s">
        <v>207</v>
      </c>
      <c r="C58" s="5">
        <v>44089.24</v>
      </c>
    </row>
    <row r="59" spans="1:3" ht="33.75">
      <c r="A59" s="6" t="s">
        <v>208</v>
      </c>
      <c r="B59" s="10" t="s">
        <v>209</v>
      </c>
      <c r="C59" s="5">
        <v>44089.24</v>
      </c>
    </row>
    <row r="60" spans="1:3" ht="33.75">
      <c r="A60" s="3" t="s">
        <v>210</v>
      </c>
      <c r="B60" s="2" t="s">
        <v>211</v>
      </c>
      <c r="C60" s="8">
        <v>50440518.22</v>
      </c>
    </row>
    <row r="61" spans="1:3" ht="16.5">
      <c r="A61" s="6" t="s">
        <v>212</v>
      </c>
      <c r="B61" s="10" t="s">
        <v>213</v>
      </c>
      <c r="C61" s="5">
        <v>50440518.22</v>
      </c>
    </row>
    <row r="62" spans="1:3" ht="16.5">
      <c r="A62" s="6" t="s">
        <v>214</v>
      </c>
      <c r="B62" s="10" t="s">
        <v>215</v>
      </c>
      <c r="C62" s="5">
        <v>50440518.22</v>
      </c>
    </row>
    <row r="63" spans="1:3" ht="16.5">
      <c r="A63" s="3" t="s">
        <v>216</v>
      </c>
      <c r="B63" s="2" t="s">
        <v>217</v>
      </c>
      <c r="C63" s="8">
        <v>7785256.98</v>
      </c>
    </row>
    <row r="64" spans="1:3" ht="33.75">
      <c r="A64" s="6" t="s">
        <v>218</v>
      </c>
      <c r="B64" s="10" t="s">
        <v>219</v>
      </c>
      <c r="C64" s="5">
        <v>7770256.98</v>
      </c>
    </row>
    <row r="65" spans="1:3" ht="33.75">
      <c r="A65" s="6" t="s">
        <v>220</v>
      </c>
      <c r="B65" s="10" t="s">
        <v>221</v>
      </c>
      <c r="C65" s="5">
        <v>7770256.98</v>
      </c>
    </row>
    <row r="66" spans="1:3" ht="33.75">
      <c r="A66" s="6" t="s">
        <v>222</v>
      </c>
      <c r="B66" s="10" t="s">
        <v>223</v>
      </c>
      <c r="C66" s="5">
        <v>15000</v>
      </c>
    </row>
    <row r="67" spans="1:3" ht="16.5">
      <c r="A67" s="6" t="s">
        <v>224</v>
      </c>
      <c r="B67" s="10" t="s">
        <v>225</v>
      </c>
      <c r="C67" s="5">
        <v>15000</v>
      </c>
    </row>
    <row r="68" spans="1:3" ht="33.75">
      <c r="A68" s="3" t="s">
        <v>226</v>
      </c>
      <c r="B68" s="2" t="s">
        <v>227</v>
      </c>
      <c r="C68" s="8">
        <v>-2814.47</v>
      </c>
    </row>
    <row r="69" spans="1:3" ht="16.5">
      <c r="A69" s="6" t="s">
        <v>228</v>
      </c>
      <c r="B69" s="10" t="s">
        <v>229</v>
      </c>
      <c r="C69" s="5">
        <v>-2814.47</v>
      </c>
    </row>
    <row r="70" spans="1:3" ht="16.5">
      <c r="A70" s="6" t="s">
        <v>230</v>
      </c>
      <c r="B70" s="10" t="s">
        <v>231</v>
      </c>
      <c r="C70" s="5">
        <v>-3364.36</v>
      </c>
    </row>
    <row r="71" spans="1:3" ht="16.5">
      <c r="A71" s="6" t="s">
        <v>232</v>
      </c>
      <c r="B71" s="10" t="s">
        <v>233</v>
      </c>
      <c r="C71" s="5">
        <v>549.89</v>
      </c>
    </row>
    <row r="72" spans="1:3" ht="33.75">
      <c r="A72" s="6" t="s">
        <v>234</v>
      </c>
      <c r="B72" s="10" t="s">
        <v>235</v>
      </c>
      <c r="C72" s="5">
        <v>549.89</v>
      </c>
    </row>
    <row r="73" spans="1:3" ht="33.75">
      <c r="A73" s="3" t="s">
        <v>236</v>
      </c>
      <c r="B73" s="2" t="s">
        <v>237</v>
      </c>
      <c r="C73" s="8">
        <v>1387716679.91</v>
      </c>
    </row>
    <row r="74" spans="1:3" ht="51">
      <c r="A74" s="6" t="s">
        <v>238</v>
      </c>
      <c r="B74" s="10" t="s">
        <v>239</v>
      </c>
      <c r="C74" s="5">
        <v>1349869499.55</v>
      </c>
    </row>
    <row r="75" spans="1:3" ht="51">
      <c r="A75" s="6" t="s">
        <v>240</v>
      </c>
      <c r="B75" s="10" t="s">
        <v>241</v>
      </c>
      <c r="C75" s="5">
        <v>1349869499.55</v>
      </c>
    </row>
    <row r="76" spans="1:3" ht="16.5">
      <c r="A76" s="6" t="s">
        <v>242</v>
      </c>
      <c r="B76" s="10" t="s">
        <v>243</v>
      </c>
      <c r="C76" s="5">
        <v>72167.6</v>
      </c>
    </row>
    <row r="77" spans="1:3" ht="33.75">
      <c r="A77" s="6" t="s">
        <v>244</v>
      </c>
      <c r="B77" s="10" t="s">
        <v>245</v>
      </c>
      <c r="C77" s="5">
        <v>72167.6</v>
      </c>
    </row>
    <row r="78" spans="1:3" ht="67.5">
      <c r="A78" s="6" t="s">
        <v>246</v>
      </c>
      <c r="B78" s="10" t="s">
        <v>247</v>
      </c>
      <c r="C78" s="5">
        <v>37767603.45</v>
      </c>
    </row>
    <row r="79" spans="1:3" ht="51">
      <c r="A79" s="6" t="s">
        <v>248</v>
      </c>
      <c r="B79" s="10" t="s">
        <v>249</v>
      </c>
      <c r="C79" s="5">
        <v>32822182.01</v>
      </c>
    </row>
    <row r="80" spans="1:3" ht="67.5">
      <c r="A80" s="6" t="s">
        <v>250</v>
      </c>
      <c r="B80" s="10" t="s">
        <v>251</v>
      </c>
      <c r="C80" s="5">
        <v>3128711.91</v>
      </c>
    </row>
    <row r="81" spans="1:3" ht="67.5">
      <c r="A81" s="6" t="s">
        <v>252</v>
      </c>
      <c r="B81" s="10" t="s">
        <v>253</v>
      </c>
      <c r="C81" s="5">
        <v>29693470.1</v>
      </c>
    </row>
    <row r="82" spans="1:3" ht="67.5">
      <c r="A82" s="6" t="s">
        <v>254</v>
      </c>
      <c r="B82" s="10" t="s">
        <v>255</v>
      </c>
      <c r="C82" s="5">
        <v>776523.94</v>
      </c>
    </row>
    <row r="83" spans="1:3" ht="51">
      <c r="A83" s="6" t="s">
        <v>256</v>
      </c>
      <c r="B83" s="10" t="s">
        <v>257</v>
      </c>
      <c r="C83" s="5">
        <v>776523.94</v>
      </c>
    </row>
    <row r="84" spans="1:3" ht="67.5">
      <c r="A84" s="6" t="s">
        <v>258</v>
      </c>
      <c r="B84" s="10" t="s">
        <v>259</v>
      </c>
      <c r="C84" s="5">
        <v>256952.56</v>
      </c>
    </row>
    <row r="85" spans="1:3" ht="51">
      <c r="A85" s="6" t="s">
        <v>260</v>
      </c>
      <c r="B85" s="10" t="s">
        <v>261</v>
      </c>
      <c r="C85" s="5">
        <v>256952.56</v>
      </c>
    </row>
    <row r="86" spans="1:3" ht="33.75">
      <c r="A86" s="6" t="s">
        <v>262</v>
      </c>
      <c r="B86" s="10" t="s">
        <v>263</v>
      </c>
      <c r="C86" s="5">
        <v>3911944.94</v>
      </c>
    </row>
    <row r="87" spans="1:3" ht="33.75">
      <c r="A87" s="6" t="s">
        <v>264</v>
      </c>
      <c r="B87" s="10" t="s">
        <v>265</v>
      </c>
      <c r="C87" s="5">
        <v>3911944.94</v>
      </c>
    </row>
    <row r="88" spans="1:3" ht="51">
      <c r="A88" s="6" t="s">
        <v>266</v>
      </c>
      <c r="B88" s="10" t="s">
        <v>267</v>
      </c>
      <c r="C88" s="5">
        <v>752.41</v>
      </c>
    </row>
    <row r="89" spans="1:3" ht="67.5">
      <c r="A89" s="6" t="s">
        <v>268</v>
      </c>
      <c r="B89" s="10" t="s">
        <v>269</v>
      </c>
      <c r="C89" s="5">
        <v>752.41</v>
      </c>
    </row>
    <row r="90" spans="1:3" ht="135.75">
      <c r="A90" s="6" t="s">
        <v>270</v>
      </c>
      <c r="B90" s="10" t="s">
        <v>271</v>
      </c>
      <c r="C90" s="5">
        <v>752.41</v>
      </c>
    </row>
    <row r="91" spans="1:3" ht="67.5">
      <c r="A91" s="6" t="s">
        <v>272</v>
      </c>
      <c r="B91" s="10" t="s">
        <v>273</v>
      </c>
      <c r="C91" s="5">
        <v>6656.9</v>
      </c>
    </row>
    <row r="92" spans="1:3" ht="67.5">
      <c r="A92" s="6" t="s">
        <v>274</v>
      </c>
      <c r="B92" s="10" t="s">
        <v>275</v>
      </c>
      <c r="C92" s="5">
        <v>6656.9</v>
      </c>
    </row>
    <row r="93" spans="1:3" ht="51">
      <c r="A93" s="6" t="s">
        <v>276</v>
      </c>
      <c r="B93" s="10" t="s">
        <v>277</v>
      </c>
      <c r="C93" s="5">
        <v>6656.9</v>
      </c>
    </row>
    <row r="94" spans="1:3" ht="16.5">
      <c r="A94" s="3" t="s">
        <v>278</v>
      </c>
      <c r="B94" s="2" t="s">
        <v>279</v>
      </c>
      <c r="C94" s="8">
        <v>13484392.19</v>
      </c>
    </row>
    <row r="95" spans="1:3" ht="16.5">
      <c r="A95" s="6" t="s">
        <v>280</v>
      </c>
      <c r="B95" s="10" t="s">
        <v>281</v>
      </c>
      <c r="C95" s="5">
        <v>13484392.19</v>
      </c>
    </row>
    <row r="96" spans="1:3" ht="16.5">
      <c r="A96" s="6" t="s">
        <v>282</v>
      </c>
      <c r="B96" s="10" t="s">
        <v>283</v>
      </c>
      <c r="C96" s="5">
        <v>1708138.81</v>
      </c>
    </row>
    <row r="97" spans="1:3" ht="16.5">
      <c r="A97" s="6" t="s">
        <v>284</v>
      </c>
      <c r="B97" s="10" t="s">
        <v>285</v>
      </c>
      <c r="C97" s="5">
        <v>-10500.48</v>
      </c>
    </row>
    <row r="98" spans="1:3" ht="16.5">
      <c r="A98" s="6" t="s">
        <v>286</v>
      </c>
      <c r="B98" s="10" t="s">
        <v>287</v>
      </c>
      <c r="C98" s="5">
        <v>11326700.91</v>
      </c>
    </row>
    <row r="99" spans="1:3" ht="16.5">
      <c r="A99" s="6" t="s">
        <v>288</v>
      </c>
      <c r="B99" s="10" t="s">
        <v>289</v>
      </c>
      <c r="C99" s="5">
        <v>11215389.19</v>
      </c>
    </row>
    <row r="100" spans="1:3" ht="16.5">
      <c r="A100" s="6" t="s">
        <v>290</v>
      </c>
      <c r="B100" s="10" t="s">
        <v>291</v>
      </c>
      <c r="C100" s="5">
        <v>111311.72</v>
      </c>
    </row>
    <row r="101" spans="1:3" ht="33.75">
      <c r="A101" s="6" t="s">
        <v>292</v>
      </c>
      <c r="B101" s="10" t="s">
        <v>293</v>
      </c>
      <c r="C101" s="5">
        <v>460052.95</v>
      </c>
    </row>
    <row r="102" spans="1:3" ht="33.75">
      <c r="A102" s="3" t="s">
        <v>294</v>
      </c>
      <c r="B102" s="2" t="s">
        <v>295</v>
      </c>
      <c r="C102" s="8">
        <v>57416927.71</v>
      </c>
    </row>
    <row r="103" spans="1:3" ht="16.5">
      <c r="A103" s="6" t="s">
        <v>296</v>
      </c>
      <c r="B103" s="10" t="s">
        <v>297</v>
      </c>
      <c r="C103" s="5">
        <v>51174606.17</v>
      </c>
    </row>
    <row r="104" spans="1:3" ht="16.5">
      <c r="A104" s="6" t="s">
        <v>298</v>
      </c>
      <c r="B104" s="10" t="s">
        <v>299</v>
      </c>
      <c r="C104" s="5">
        <v>51174606.17</v>
      </c>
    </row>
    <row r="105" spans="1:3" ht="33.75">
      <c r="A105" s="6" t="s">
        <v>300</v>
      </c>
      <c r="B105" s="10" t="s">
        <v>301</v>
      </c>
      <c r="C105" s="5">
        <v>51174606.17</v>
      </c>
    </row>
    <row r="106" spans="1:3" ht="16.5">
      <c r="A106" s="6" t="s">
        <v>302</v>
      </c>
      <c r="B106" s="10" t="s">
        <v>303</v>
      </c>
      <c r="C106" s="5">
        <v>6242321.54</v>
      </c>
    </row>
    <row r="107" spans="1:3" ht="16.5">
      <c r="A107" s="6" t="s">
        <v>304</v>
      </c>
      <c r="B107" s="10" t="s">
        <v>305</v>
      </c>
      <c r="C107" s="5">
        <v>6242321.54</v>
      </c>
    </row>
    <row r="108" spans="1:3" ht="16.5">
      <c r="A108" s="6" t="s">
        <v>306</v>
      </c>
      <c r="B108" s="10" t="s">
        <v>307</v>
      </c>
      <c r="C108" s="5">
        <v>6242321.54</v>
      </c>
    </row>
    <row r="109" spans="1:3" ht="16.5">
      <c r="A109" s="3" t="s">
        <v>308</v>
      </c>
      <c r="B109" s="2" t="s">
        <v>309</v>
      </c>
      <c r="C109" s="8">
        <v>4584484.33</v>
      </c>
    </row>
    <row r="110" spans="1:3" ht="67.5">
      <c r="A110" s="6" t="s">
        <v>310</v>
      </c>
      <c r="B110" s="10" t="s">
        <v>311</v>
      </c>
      <c r="C110" s="5">
        <v>1909153.59</v>
      </c>
    </row>
    <row r="111" spans="1:3" ht="67.5">
      <c r="A111" s="6" t="s">
        <v>312</v>
      </c>
      <c r="B111" s="10" t="s">
        <v>313</v>
      </c>
      <c r="C111" s="5">
        <v>1909153.59</v>
      </c>
    </row>
    <row r="112" spans="1:3" ht="67.5">
      <c r="A112" s="6" t="s">
        <v>314</v>
      </c>
      <c r="B112" s="10" t="s">
        <v>315</v>
      </c>
      <c r="C112" s="5">
        <v>1909153.59</v>
      </c>
    </row>
    <row r="113" spans="1:3" ht="33.75">
      <c r="A113" s="6" t="s">
        <v>316</v>
      </c>
      <c r="B113" s="10" t="s">
        <v>317</v>
      </c>
      <c r="C113" s="5">
        <v>2675330.74</v>
      </c>
    </row>
    <row r="114" spans="1:3" ht="33.75">
      <c r="A114" s="6" t="s">
        <v>318</v>
      </c>
      <c r="B114" s="10" t="s">
        <v>319</v>
      </c>
      <c r="C114" s="5">
        <v>2665483.06</v>
      </c>
    </row>
    <row r="115" spans="1:3" ht="51">
      <c r="A115" s="6" t="s">
        <v>320</v>
      </c>
      <c r="B115" s="10" t="s">
        <v>321</v>
      </c>
      <c r="C115" s="5">
        <v>185269.46</v>
      </c>
    </row>
    <row r="116" spans="1:3" ht="33.75">
      <c r="A116" s="6" t="s">
        <v>322</v>
      </c>
      <c r="B116" s="10" t="s">
        <v>323</v>
      </c>
      <c r="C116" s="5">
        <v>2480213.6</v>
      </c>
    </row>
    <row r="117" spans="1:3" ht="33.75">
      <c r="A117" s="6" t="s">
        <v>324</v>
      </c>
      <c r="B117" s="10" t="s">
        <v>325</v>
      </c>
      <c r="C117" s="5">
        <v>9847.68</v>
      </c>
    </row>
    <row r="118" spans="1:3" ht="33.75">
      <c r="A118" s="6" t="s">
        <v>326</v>
      </c>
      <c r="B118" s="10" t="s">
        <v>327</v>
      </c>
      <c r="C118" s="5">
        <v>9847.68</v>
      </c>
    </row>
    <row r="119" spans="1:3" ht="16.5">
      <c r="A119" s="3" t="s">
        <v>328</v>
      </c>
      <c r="B119" s="2" t="s">
        <v>329</v>
      </c>
      <c r="C119" s="8">
        <v>13008382.2</v>
      </c>
    </row>
    <row r="120" spans="1:3" ht="33.75">
      <c r="A120" s="6" t="s">
        <v>330</v>
      </c>
      <c r="B120" s="10" t="s">
        <v>331</v>
      </c>
      <c r="C120" s="5">
        <v>1421195.48</v>
      </c>
    </row>
    <row r="121" spans="1:3" ht="51">
      <c r="A121" s="6" t="s">
        <v>332</v>
      </c>
      <c r="B121" s="10" t="s">
        <v>333</v>
      </c>
      <c r="C121" s="5">
        <v>4319.86</v>
      </c>
    </row>
    <row r="122" spans="1:3" ht="67.5">
      <c r="A122" s="6" t="s">
        <v>334</v>
      </c>
      <c r="B122" s="10" t="s">
        <v>335</v>
      </c>
      <c r="C122" s="5">
        <v>4319.86</v>
      </c>
    </row>
    <row r="123" spans="1:3" ht="67.5">
      <c r="A123" s="6" t="s">
        <v>336</v>
      </c>
      <c r="B123" s="10" t="s">
        <v>337</v>
      </c>
      <c r="C123" s="5">
        <v>43034.07</v>
      </c>
    </row>
    <row r="124" spans="1:3" ht="84.75">
      <c r="A124" s="6" t="s">
        <v>338</v>
      </c>
      <c r="B124" s="10" t="s">
        <v>339</v>
      </c>
      <c r="C124" s="5">
        <v>43034.07</v>
      </c>
    </row>
    <row r="125" spans="1:3" ht="51">
      <c r="A125" s="6" t="s">
        <v>340</v>
      </c>
      <c r="B125" s="10" t="s">
        <v>341</v>
      </c>
      <c r="C125" s="5">
        <v>1500</v>
      </c>
    </row>
    <row r="126" spans="1:3" ht="67.5">
      <c r="A126" s="6" t="s">
        <v>342</v>
      </c>
      <c r="B126" s="10" t="s">
        <v>343</v>
      </c>
      <c r="C126" s="5">
        <v>1500</v>
      </c>
    </row>
    <row r="127" spans="1:3" ht="51">
      <c r="A127" s="6" t="s">
        <v>344</v>
      </c>
      <c r="B127" s="10" t="s">
        <v>345</v>
      </c>
      <c r="C127" s="5">
        <v>167500</v>
      </c>
    </row>
    <row r="128" spans="1:3" ht="67.5">
      <c r="A128" s="6" t="s">
        <v>346</v>
      </c>
      <c r="B128" s="10" t="s">
        <v>347</v>
      </c>
      <c r="C128" s="5">
        <v>167500</v>
      </c>
    </row>
    <row r="129" spans="1:3" ht="51">
      <c r="A129" s="6" t="s">
        <v>348</v>
      </c>
      <c r="B129" s="10" t="s">
        <v>349</v>
      </c>
      <c r="C129" s="5">
        <v>1500</v>
      </c>
    </row>
    <row r="130" spans="1:3" ht="67.5">
      <c r="A130" s="6" t="s">
        <v>350</v>
      </c>
      <c r="B130" s="10" t="s">
        <v>351</v>
      </c>
      <c r="C130" s="5">
        <v>1500</v>
      </c>
    </row>
    <row r="131" spans="1:3" ht="51">
      <c r="A131" s="6" t="s">
        <v>352</v>
      </c>
      <c r="B131" s="10" t="s">
        <v>353</v>
      </c>
      <c r="C131" s="5">
        <v>1500</v>
      </c>
    </row>
    <row r="132" spans="1:3" ht="67.5">
      <c r="A132" s="6" t="s">
        <v>354</v>
      </c>
      <c r="B132" s="10" t="s">
        <v>355</v>
      </c>
      <c r="C132" s="5">
        <v>1500</v>
      </c>
    </row>
    <row r="133" spans="1:3" ht="51">
      <c r="A133" s="6" t="s">
        <v>356</v>
      </c>
      <c r="B133" s="10" t="s">
        <v>357</v>
      </c>
      <c r="C133" s="5">
        <v>95657.18</v>
      </c>
    </row>
    <row r="134" spans="1:3" ht="67.5">
      <c r="A134" s="6" t="s">
        <v>358</v>
      </c>
      <c r="B134" s="10" t="s">
        <v>359</v>
      </c>
      <c r="C134" s="5">
        <v>95657.18</v>
      </c>
    </row>
    <row r="135" spans="1:3" ht="51">
      <c r="A135" s="6" t="s">
        <v>360</v>
      </c>
      <c r="B135" s="10" t="s">
        <v>361</v>
      </c>
      <c r="C135" s="5">
        <v>70466.43</v>
      </c>
    </row>
    <row r="136" spans="1:3" ht="84.75">
      <c r="A136" s="6" t="s">
        <v>362</v>
      </c>
      <c r="B136" s="10" t="s">
        <v>363</v>
      </c>
      <c r="C136" s="5">
        <v>8374.43</v>
      </c>
    </row>
    <row r="137" spans="1:3" ht="84.75">
      <c r="A137" s="6" t="s">
        <v>364</v>
      </c>
      <c r="B137" s="10" t="s">
        <v>365</v>
      </c>
      <c r="C137" s="5">
        <v>35000</v>
      </c>
    </row>
    <row r="138" spans="1:3" ht="153">
      <c r="A138" s="6" t="s">
        <v>366</v>
      </c>
      <c r="B138" s="10" t="s">
        <v>367</v>
      </c>
      <c r="C138" s="5">
        <v>27092</v>
      </c>
    </row>
    <row r="139" spans="1:3" ht="51">
      <c r="A139" s="6" t="s">
        <v>368</v>
      </c>
      <c r="B139" s="10" t="s">
        <v>369</v>
      </c>
      <c r="C139" s="5">
        <v>5626.42</v>
      </c>
    </row>
    <row r="140" spans="1:3" ht="67.5">
      <c r="A140" s="6" t="s">
        <v>370</v>
      </c>
      <c r="B140" s="10" t="s">
        <v>371</v>
      </c>
      <c r="C140" s="5">
        <v>5626.42</v>
      </c>
    </row>
    <row r="141" spans="1:3" ht="51">
      <c r="A141" s="6" t="s">
        <v>372</v>
      </c>
      <c r="B141" s="10" t="s">
        <v>373</v>
      </c>
      <c r="C141" s="5">
        <v>630214.34</v>
      </c>
    </row>
    <row r="142" spans="1:3" ht="67.5">
      <c r="A142" s="6" t="s">
        <v>374</v>
      </c>
      <c r="B142" s="10" t="s">
        <v>375</v>
      </c>
      <c r="C142" s="5">
        <v>610214.34</v>
      </c>
    </row>
    <row r="143" spans="1:3" ht="51">
      <c r="A143" s="6" t="s">
        <v>376</v>
      </c>
      <c r="B143" s="10" t="s">
        <v>377</v>
      </c>
      <c r="C143" s="5">
        <v>20000</v>
      </c>
    </row>
    <row r="144" spans="1:3" ht="51">
      <c r="A144" s="6" t="s">
        <v>378</v>
      </c>
      <c r="B144" s="10" t="s">
        <v>379</v>
      </c>
      <c r="C144" s="5">
        <v>399877.18</v>
      </c>
    </row>
    <row r="145" spans="1:3" ht="67.5">
      <c r="A145" s="6" t="s">
        <v>380</v>
      </c>
      <c r="B145" s="10" t="s">
        <v>381</v>
      </c>
      <c r="C145" s="5">
        <v>399877.18</v>
      </c>
    </row>
    <row r="146" spans="1:3" ht="33.75">
      <c r="A146" s="6" t="s">
        <v>382</v>
      </c>
      <c r="B146" s="10" t="s">
        <v>383</v>
      </c>
      <c r="C146" s="5">
        <v>3000</v>
      </c>
    </row>
    <row r="147" spans="1:3" ht="33.75">
      <c r="A147" s="6" t="s">
        <v>384</v>
      </c>
      <c r="B147" s="10" t="s">
        <v>385</v>
      </c>
      <c r="C147" s="5">
        <v>3000</v>
      </c>
    </row>
    <row r="148" spans="1:3" ht="84.75">
      <c r="A148" s="6" t="s">
        <v>386</v>
      </c>
      <c r="B148" s="10" t="s">
        <v>387</v>
      </c>
      <c r="C148" s="5">
        <v>7726313.74</v>
      </c>
    </row>
    <row r="149" spans="1:3" ht="51">
      <c r="A149" s="6" t="s">
        <v>388</v>
      </c>
      <c r="B149" s="10" t="s">
        <v>389</v>
      </c>
      <c r="C149" s="5">
        <v>7422016.07</v>
      </c>
    </row>
    <row r="150" spans="1:3" ht="51">
      <c r="A150" s="6" t="s">
        <v>390</v>
      </c>
      <c r="B150" s="10" t="s">
        <v>391</v>
      </c>
      <c r="C150" s="5">
        <v>7422016.07</v>
      </c>
    </row>
    <row r="151" spans="1:3" ht="67.5">
      <c r="A151" s="6" t="s">
        <v>392</v>
      </c>
      <c r="B151" s="10" t="s">
        <v>393</v>
      </c>
      <c r="C151" s="5">
        <v>304297.67</v>
      </c>
    </row>
    <row r="152" spans="1:3" ht="51">
      <c r="A152" s="6" t="s">
        <v>394</v>
      </c>
      <c r="B152" s="10" t="s">
        <v>395</v>
      </c>
      <c r="C152" s="5">
        <v>304297.67</v>
      </c>
    </row>
    <row r="153" spans="1:3" ht="51">
      <c r="A153" s="6" t="s">
        <v>396</v>
      </c>
      <c r="B153" s="10" t="s">
        <v>397</v>
      </c>
      <c r="C153" s="5">
        <v>450</v>
      </c>
    </row>
    <row r="154" spans="1:3" ht="33.75">
      <c r="A154" s="6" t="s">
        <v>398</v>
      </c>
      <c r="B154" s="10" t="s">
        <v>399</v>
      </c>
      <c r="C154" s="5">
        <v>450</v>
      </c>
    </row>
    <row r="155" spans="1:3" ht="16.5">
      <c r="A155" s="6" t="s">
        <v>400</v>
      </c>
      <c r="B155" s="10" t="s">
        <v>401</v>
      </c>
      <c r="C155" s="5">
        <v>1284332.79</v>
      </c>
    </row>
    <row r="156" spans="1:3" ht="67.5">
      <c r="A156" s="6" t="s">
        <v>402</v>
      </c>
      <c r="B156" s="10" t="s">
        <v>403</v>
      </c>
      <c r="C156" s="5">
        <v>356283</v>
      </c>
    </row>
    <row r="157" spans="1:3" ht="33.75">
      <c r="A157" s="6" t="s">
        <v>404</v>
      </c>
      <c r="B157" s="10" t="s">
        <v>405</v>
      </c>
      <c r="C157" s="5">
        <v>356283</v>
      </c>
    </row>
    <row r="158" spans="1:3" ht="51">
      <c r="A158" s="6" t="s">
        <v>406</v>
      </c>
      <c r="B158" s="10" t="s">
        <v>407</v>
      </c>
      <c r="C158" s="5">
        <v>928049.79</v>
      </c>
    </row>
    <row r="159" spans="1:3" ht="51">
      <c r="A159" s="6" t="s">
        <v>408</v>
      </c>
      <c r="B159" s="10" t="s">
        <v>409</v>
      </c>
      <c r="C159" s="5">
        <v>925894.06</v>
      </c>
    </row>
    <row r="160" spans="1:3" ht="51">
      <c r="A160" s="6" t="s">
        <v>410</v>
      </c>
      <c r="B160" s="10" t="s">
        <v>411</v>
      </c>
      <c r="C160" s="5">
        <v>2155.73</v>
      </c>
    </row>
    <row r="161" spans="1:3" ht="16.5">
      <c r="A161" s="6" t="s">
        <v>412</v>
      </c>
      <c r="B161" s="10" t="s">
        <v>413</v>
      </c>
      <c r="C161" s="5">
        <v>2573090.19</v>
      </c>
    </row>
    <row r="162" spans="1:3" ht="84.75">
      <c r="A162" s="6" t="s">
        <v>414</v>
      </c>
      <c r="B162" s="10" t="s">
        <v>415</v>
      </c>
      <c r="C162" s="5">
        <v>2573090.19</v>
      </c>
    </row>
    <row r="163" spans="1:3" ht="16.5">
      <c r="A163" s="3" t="s">
        <v>416</v>
      </c>
      <c r="B163" s="2" t="s">
        <v>417</v>
      </c>
      <c r="C163" s="8">
        <v>100000</v>
      </c>
    </row>
    <row r="164" spans="1:3" ht="16.5">
      <c r="A164" s="6" t="s">
        <v>418</v>
      </c>
      <c r="B164" s="10" t="s">
        <v>419</v>
      </c>
      <c r="C164" s="5">
        <v>100000</v>
      </c>
    </row>
    <row r="165" spans="1:3" ht="16.5">
      <c r="A165" s="6" t="s">
        <v>420</v>
      </c>
      <c r="B165" s="10" t="s">
        <v>421</v>
      </c>
      <c r="C165" s="5">
        <v>100000</v>
      </c>
    </row>
    <row r="166" spans="1:3" ht="16.5">
      <c r="A166" s="3" t="s">
        <v>422</v>
      </c>
      <c r="B166" s="2" t="s">
        <v>423</v>
      </c>
      <c r="C166" s="8">
        <v>1761700788.83</v>
      </c>
    </row>
    <row r="167" spans="1:3" ht="33.75">
      <c r="A167" s="3" t="s">
        <v>424</v>
      </c>
      <c r="B167" s="2" t="s">
        <v>425</v>
      </c>
      <c r="C167" s="8">
        <v>1662489355.82</v>
      </c>
    </row>
    <row r="168" spans="1:3" ht="16.5">
      <c r="A168" s="6" t="s">
        <v>426</v>
      </c>
      <c r="B168" s="10" t="s">
        <v>427</v>
      </c>
      <c r="C168" s="5">
        <v>70416795</v>
      </c>
    </row>
    <row r="169" spans="1:3" ht="16.5">
      <c r="A169" s="6" t="s">
        <v>428</v>
      </c>
      <c r="B169" s="10" t="s">
        <v>429</v>
      </c>
      <c r="C169" s="5">
        <v>70416795</v>
      </c>
    </row>
    <row r="170" spans="1:3" ht="33.75">
      <c r="A170" s="6" t="s">
        <v>430</v>
      </c>
      <c r="B170" s="10" t="s">
        <v>431</v>
      </c>
      <c r="C170" s="5">
        <v>70416795</v>
      </c>
    </row>
    <row r="171" spans="1:3" ht="16.5">
      <c r="A171" s="6" t="s">
        <v>432</v>
      </c>
      <c r="B171" s="10" t="s">
        <v>433</v>
      </c>
      <c r="C171" s="5">
        <v>57945774.34</v>
      </c>
    </row>
    <row r="172" spans="1:3" ht="51">
      <c r="A172" s="6" t="s">
        <v>434</v>
      </c>
      <c r="B172" s="10" t="s">
        <v>435</v>
      </c>
      <c r="C172" s="5">
        <v>20454920.13</v>
      </c>
    </row>
    <row r="173" spans="1:3" ht="51">
      <c r="A173" s="6" t="s">
        <v>436</v>
      </c>
      <c r="B173" s="10" t="s">
        <v>437</v>
      </c>
      <c r="C173" s="5">
        <v>20454920.13</v>
      </c>
    </row>
    <row r="174" spans="1:3" ht="16.5">
      <c r="A174" s="6" t="s">
        <v>438</v>
      </c>
      <c r="B174" s="10" t="s">
        <v>439</v>
      </c>
      <c r="C174" s="5">
        <v>18504594.21</v>
      </c>
    </row>
    <row r="175" spans="1:3" ht="33.75">
      <c r="A175" s="6" t="s">
        <v>440</v>
      </c>
      <c r="B175" s="10" t="s">
        <v>441</v>
      </c>
      <c r="C175" s="5">
        <v>18504594.21</v>
      </c>
    </row>
    <row r="176" spans="1:3" ht="16.5">
      <c r="A176" s="6" t="s">
        <v>442</v>
      </c>
      <c r="B176" s="10" t="s">
        <v>443</v>
      </c>
      <c r="C176" s="5">
        <v>18986260</v>
      </c>
    </row>
    <row r="177" spans="1:3" ht="16.5">
      <c r="A177" s="6" t="s">
        <v>444</v>
      </c>
      <c r="B177" s="10" t="s">
        <v>445</v>
      </c>
      <c r="C177" s="5">
        <v>18986260</v>
      </c>
    </row>
    <row r="178" spans="1:3" ht="16.5">
      <c r="A178" s="6" t="s">
        <v>446</v>
      </c>
      <c r="B178" s="10" t="s">
        <v>447</v>
      </c>
      <c r="C178" s="5">
        <v>1527428445.28</v>
      </c>
    </row>
    <row r="179" spans="1:3" ht="33.75">
      <c r="A179" s="6" t="s">
        <v>448</v>
      </c>
      <c r="B179" s="10" t="s">
        <v>449</v>
      </c>
      <c r="C179" s="5">
        <v>1452187742.29</v>
      </c>
    </row>
    <row r="180" spans="1:3" ht="33.75">
      <c r="A180" s="6" t="s">
        <v>450</v>
      </c>
      <c r="B180" s="10" t="s">
        <v>451</v>
      </c>
      <c r="C180" s="5">
        <v>1452187742.29</v>
      </c>
    </row>
    <row r="181" spans="1:3" ht="51">
      <c r="A181" s="6" t="s">
        <v>452</v>
      </c>
      <c r="B181" s="10" t="s">
        <v>453</v>
      </c>
      <c r="C181" s="5">
        <v>1604867.14</v>
      </c>
    </row>
    <row r="182" spans="1:3" ht="67.5">
      <c r="A182" s="6" t="s">
        <v>454</v>
      </c>
      <c r="B182" s="10" t="s">
        <v>455</v>
      </c>
      <c r="C182" s="5">
        <v>1604867.14</v>
      </c>
    </row>
    <row r="183" spans="1:3" ht="51">
      <c r="A183" s="6" t="s">
        <v>456</v>
      </c>
      <c r="B183" s="10" t="s">
        <v>457</v>
      </c>
      <c r="C183" s="5">
        <v>27301062</v>
      </c>
    </row>
    <row r="184" spans="1:3" ht="51">
      <c r="A184" s="6" t="s">
        <v>458</v>
      </c>
      <c r="B184" s="10" t="s">
        <v>459</v>
      </c>
      <c r="C184" s="5">
        <v>27301062</v>
      </c>
    </row>
    <row r="185" spans="1:3" ht="33.75">
      <c r="A185" s="6" t="s">
        <v>460</v>
      </c>
      <c r="B185" s="10" t="s">
        <v>461</v>
      </c>
      <c r="C185" s="5">
        <v>555257.85</v>
      </c>
    </row>
    <row r="186" spans="1:3" ht="33.75">
      <c r="A186" s="6" t="s">
        <v>462</v>
      </c>
      <c r="B186" s="10" t="s">
        <v>463</v>
      </c>
      <c r="C186" s="5">
        <v>555257.85</v>
      </c>
    </row>
    <row r="187" spans="1:3" ht="51">
      <c r="A187" s="6" t="s">
        <v>464</v>
      </c>
      <c r="B187" s="10" t="s">
        <v>465</v>
      </c>
      <c r="C187" s="5">
        <v>45430875.15</v>
      </c>
    </row>
    <row r="188" spans="1:3" ht="51">
      <c r="A188" s="6" t="s">
        <v>466</v>
      </c>
      <c r="B188" s="10" t="s">
        <v>467</v>
      </c>
      <c r="C188" s="5">
        <v>45430875.15</v>
      </c>
    </row>
    <row r="189" spans="1:3" ht="16.5">
      <c r="A189" s="6" t="s">
        <v>468</v>
      </c>
      <c r="B189" s="10" t="s">
        <v>469</v>
      </c>
      <c r="C189" s="5">
        <v>348640.85</v>
      </c>
    </row>
    <row r="190" spans="1:3" ht="33.75">
      <c r="A190" s="6" t="s">
        <v>470</v>
      </c>
      <c r="B190" s="10" t="s">
        <v>471</v>
      </c>
      <c r="C190" s="5">
        <v>348640.85</v>
      </c>
    </row>
    <row r="191" spans="1:3" ht="16.5">
      <c r="A191" s="6" t="s">
        <v>472</v>
      </c>
      <c r="B191" s="10" t="s">
        <v>473</v>
      </c>
      <c r="C191" s="5">
        <v>6698341.2</v>
      </c>
    </row>
    <row r="192" spans="1:3" ht="51">
      <c r="A192" s="6" t="s">
        <v>474</v>
      </c>
      <c r="B192" s="10" t="s">
        <v>475</v>
      </c>
      <c r="C192" s="5">
        <v>6698341.2</v>
      </c>
    </row>
    <row r="193" spans="1:3" ht="51">
      <c r="A193" s="6" t="s">
        <v>476</v>
      </c>
      <c r="B193" s="10" t="s">
        <v>477</v>
      </c>
      <c r="C193" s="5">
        <v>6698341.2</v>
      </c>
    </row>
    <row r="194" spans="1:3" ht="16.5">
      <c r="A194" s="3" t="s">
        <v>478</v>
      </c>
      <c r="B194" s="2" t="s">
        <v>479</v>
      </c>
      <c r="C194" s="8">
        <v>42907286</v>
      </c>
    </row>
    <row r="195" spans="1:3" ht="16.5">
      <c r="A195" s="6" t="s">
        <v>480</v>
      </c>
      <c r="B195" s="10" t="s">
        <v>481</v>
      </c>
      <c r="C195" s="5">
        <v>42907286</v>
      </c>
    </row>
    <row r="196" spans="1:3" ht="16.5">
      <c r="A196" s="6" t="s">
        <v>480</v>
      </c>
      <c r="B196" s="10" t="s">
        <v>482</v>
      </c>
      <c r="C196" s="5">
        <v>42907286</v>
      </c>
    </row>
    <row r="197" spans="1:3" ht="51">
      <c r="A197" s="3" t="s">
        <v>483</v>
      </c>
      <c r="B197" s="2" t="s">
        <v>484</v>
      </c>
      <c r="C197" s="8">
        <v>67599079.76</v>
      </c>
    </row>
    <row r="198" spans="1:3" ht="67.5">
      <c r="A198" s="6" t="s">
        <v>485</v>
      </c>
      <c r="B198" s="10" t="s">
        <v>486</v>
      </c>
      <c r="C198" s="5">
        <v>67599079.76</v>
      </c>
    </row>
    <row r="199" spans="1:3" ht="67.5">
      <c r="A199" s="6" t="s">
        <v>487</v>
      </c>
      <c r="B199" s="10" t="s">
        <v>488</v>
      </c>
      <c r="C199" s="5">
        <v>67599079.76</v>
      </c>
    </row>
    <row r="200" spans="1:3" ht="33.75">
      <c r="A200" s="6" t="s">
        <v>489</v>
      </c>
      <c r="B200" s="10" t="s">
        <v>490</v>
      </c>
      <c r="C200" s="5">
        <v>6034347.66</v>
      </c>
    </row>
    <row r="201" spans="1:3" ht="33.75">
      <c r="A201" s="6" t="s">
        <v>491</v>
      </c>
      <c r="B201" s="10" t="s">
        <v>492</v>
      </c>
      <c r="C201" s="5">
        <v>6034347.66</v>
      </c>
    </row>
    <row r="202" spans="1:3" ht="51">
      <c r="A202" s="6" t="s">
        <v>493</v>
      </c>
      <c r="B202" s="10" t="s">
        <v>494</v>
      </c>
      <c r="C202" s="5">
        <v>61564732.1</v>
      </c>
    </row>
    <row r="203" spans="1:3" ht="33.75">
      <c r="A203" s="3" t="s">
        <v>495</v>
      </c>
      <c r="B203" s="2" t="s">
        <v>496</v>
      </c>
      <c r="C203" s="8">
        <v>-11294932.75</v>
      </c>
    </row>
    <row r="204" spans="1:3" ht="33.75">
      <c r="A204" s="6" t="s">
        <v>497</v>
      </c>
      <c r="B204" s="10" t="s">
        <v>498</v>
      </c>
      <c r="C204" s="5">
        <v>-11294932.75</v>
      </c>
    </row>
    <row r="205" spans="1:3" ht="33.75">
      <c r="A205" s="6" t="s">
        <v>499</v>
      </c>
      <c r="B205" s="10" t="s">
        <v>500</v>
      </c>
      <c r="C205" s="5">
        <v>-11294932.75</v>
      </c>
    </row>
    <row r="208" spans="1:3" ht="15.75">
      <c r="A208" s="15" t="s">
        <v>930</v>
      </c>
      <c r="B208" s="1"/>
      <c r="C208" s="1"/>
    </row>
  </sheetData>
  <sheetProtection/>
  <mergeCells count="4">
    <mergeCell ref="A14:A15"/>
    <mergeCell ref="B14:B15"/>
    <mergeCell ref="C14:C15"/>
    <mergeCell ref="A10:C12"/>
  </mergeCells>
  <printOptions/>
  <pageMargins left="0.7086614173228347" right="0.7086614173228347" top="0.7480314960629921" bottom="0.7480314960629921" header="0.31496062992125984" footer="0.31496062992125984"/>
  <pageSetup fitToHeight="19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71.7109375" style="86" customWidth="1"/>
    <col min="2" max="2" width="15.7109375" style="99" customWidth="1"/>
    <col min="3" max="3" width="7.7109375" style="99" customWidth="1"/>
    <col min="4" max="4" width="23.140625" style="96" customWidth="1"/>
    <col min="5" max="5" width="9.140625" style="86" customWidth="1"/>
    <col min="6" max="6" width="18.00390625" style="86" customWidth="1"/>
    <col min="7" max="7" width="21.7109375" style="86" customWidth="1"/>
    <col min="8" max="195" width="9.140625" style="86" customWidth="1"/>
    <col min="196" max="196" width="65.7109375" style="86" customWidth="1"/>
    <col min="197" max="197" width="19.421875" style="86" customWidth="1"/>
    <col min="198" max="198" width="7.7109375" style="86" customWidth="1"/>
    <col min="199" max="199" width="19.28125" style="86" bestFit="1" customWidth="1"/>
    <col min="200" max="205" width="0" style="98" hidden="1" customWidth="1"/>
    <col min="206" max="207" width="13.421875" style="86" bestFit="1" customWidth="1"/>
    <col min="208" max="208" width="12.421875" style="86" bestFit="1" customWidth="1"/>
    <col min="209" max="209" width="10.7109375" style="86" bestFit="1" customWidth="1"/>
    <col min="210" max="210" width="12.421875" style="86" bestFit="1" customWidth="1"/>
    <col min="211" max="16384" width="9.140625" style="86" customWidth="1"/>
  </cols>
  <sheetData>
    <row r="1" ht="15.75">
      <c r="B1" s="17" t="s">
        <v>507</v>
      </c>
    </row>
    <row r="2" spans="1:4" ht="15.75">
      <c r="A2" s="16"/>
      <c r="B2" s="17" t="s">
        <v>501</v>
      </c>
      <c r="C2" s="17"/>
      <c r="D2" s="18"/>
    </row>
    <row r="3" spans="1:4" ht="15.75">
      <c r="A3" s="16"/>
      <c r="B3" s="17" t="s">
        <v>119</v>
      </c>
      <c r="C3" s="17"/>
      <c r="D3" s="18"/>
    </row>
    <row r="4" spans="1:4" ht="15.75">
      <c r="A4" s="16"/>
      <c r="B4" s="17" t="s">
        <v>120</v>
      </c>
      <c r="C4" s="17"/>
      <c r="D4" s="18"/>
    </row>
    <row r="5" spans="1:4" ht="15.75">
      <c r="A5" s="16"/>
      <c r="B5" s="17" t="s">
        <v>121</v>
      </c>
      <c r="C5" s="17"/>
      <c r="D5" s="18"/>
    </row>
    <row r="6" spans="1:4" ht="15.75">
      <c r="A6" s="16"/>
      <c r="B6" s="17" t="s">
        <v>932</v>
      </c>
      <c r="C6" s="17"/>
      <c r="D6" s="18"/>
    </row>
    <row r="7" spans="1:4" ht="15.75">
      <c r="A7" s="16"/>
      <c r="B7" s="17" t="s">
        <v>933</v>
      </c>
      <c r="C7" s="17"/>
      <c r="D7" s="18"/>
    </row>
    <row r="8" spans="1:4" ht="15.75">
      <c r="A8" s="16"/>
      <c r="B8" s="22"/>
      <c r="C8" s="16"/>
      <c r="D8" s="18"/>
    </row>
    <row r="9" spans="1:4" ht="54.75" customHeight="1">
      <c r="A9" s="170" t="s">
        <v>116</v>
      </c>
      <c r="B9" s="170"/>
      <c r="C9" s="170"/>
      <c r="D9" s="170"/>
    </row>
    <row r="10" spans="1:4" ht="18">
      <c r="A10" s="171" t="s">
        <v>502</v>
      </c>
      <c r="B10" s="171"/>
      <c r="C10" s="171"/>
      <c r="D10" s="171"/>
    </row>
    <row r="11" spans="1:4" ht="15.75">
      <c r="A11" s="16"/>
      <c r="B11" s="22"/>
      <c r="C11" s="16"/>
      <c r="D11" s="23"/>
    </row>
    <row r="12" ht="15.75">
      <c r="D12" s="100" t="s">
        <v>0</v>
      </c>
    </row>
    <row r="13" spans="1:4" ht="55.5" customHeight="1">
      <c r="A13" s="19" t="s">
        <v>503</v>
      </c>
      <c r="B13" s="20" t="s">
        <v>504</v>
      </c>
      <c r="C13" s="20" t="s">
        <v>505</v>
      </c>
      <c r="D13" s="21" t="s">
        <v>506</v>
      </c>
    </row>
    <row r="14" spans="1:256" s="101" customFormat="1" ht="16.5">
      <c r="A14" s="24" t="s">
        <v>1</v>
      </c>
      <c r="B14" s="25"/>
      <c r="C14" s="25"/>
      <c r="D14" s="26">
        <f>D15+D42+D66+D71+D85+D91+D109+D117+D123+D135+D147+D152+D156+D159+D166+D172</f>
        <v>1729142857.4400003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spans="1:4" ht="16.5">
      <c r="A15" s="27" t="s">
        <v>2</v>
      </c>
      <c r="B15" s="28" t="s">
        <v>3</v>
      </c>
      <c r="C15" s="29"/>
      <c r="D15" s="102">
        <f>D16+D20+D32+D36</f>
        <v>899973576.7900001</v>
      </c>
    </row>
    <row r="16" spans="1:4" ht="16.5">
      <c r="A16" s="30" t="s">
        <v>4</v>
      </c>
      <c r="B16" s="31" t="s">
        <v>5</v>
      </c>
      <c r="C16" s="32"/>
      <c r="D16" s="103">
        <f>SUM(D17:D19)</f>
        <v>76990636.83000001</v>
      </c>
    </row>
    <row r="17" spans="1:4" ht="51">
      <c r="A17" s="33" t="s">
        <v>6</v>
      </c>
      <c r="B17" s="34" t="s">
        <v>5</v>
      </c>
      <c r="C17" s="35">
        <v>100</v>
      </c>
      <c r="D17" s="36">
        <v>63562628.99</v>
      </c>
    </row>
    <row r="18" spans="1:4" ht="33.75">
      <c r="A18" s="37" t="s">
        <v>7</v>
      </c>
      <c r="B18" s="34" t="s">
        <v>5</v>
      </c>
      <c r="C18" s="35">
        <v>200</v>
      </c>
      <c r="D18" s="36">
        <v>7345321.3</v>
      </c>
    </row>
    <row r="19" spans="1:4" ht="16.5">
      <c r="A19" s="33" t="s">
        <v>8</v>
      </c>
      <c r="B19" s="34" t="s">
        <v>5</v>
      </c>
      <c r="C19" s="35">
        <v>300</v>
      </c>
      <c r="D19" s="36">
        <v>6082686.54</v>
      </c>
    </row>
    <row r="20" spans="1:4" ht="16.5">
      <c r="A20" s="38" t="s">
        <v>10</v>
      </c>
      <c r="B20" s="39" t="s">
        <v>11</v>
      </c>
      <c r="C20" s="40"/>
      <c r="D20" s="104">
        <f>D21+D26</f>
        <v>681709305.5</v>
      </c>
    </row>
    <row r="21" spans="1:4" ht="16.5">
      <c r="A21" s="41" t="s">
        <v>12</v>
      </c>
      <c r="B21" s="31" t="s">
        <v>13</v>
      </c>
      <c r="C21" s="32"/>
      <c r="D21" s="42">
        <f>D22+D23+D24+D25</f>
        <v>311771743.17</v>
      </c>
    </row>
    <row r="22" spans="1:4" ht="51">
      <c r="A22" s="33" t="s">
        <v>6</v>
      </c>
      <c r="B22" s="34" t="s">
        <v>13</v>
      </c>
      <c r="C22" s="35">
        <v>100</v>
      </c>
      <c r="D22" s="36">
        <f>174532874.32-7057155-378530</f>
        <v>167097189.32</v>
      </c>
    </row>
    <row r="23" spans="1:4" ht="33.75">
      <c r="A23" s="37" t="s">
        <v>7</v>
      </c>
      <c r="B23" s="34" t="s">
        <v>13</v>
      </c>
      <c r="C23" s="35">
        <v>200</v>
      </c>
      <c r="D23" s="36">
        <v>137192398.53</v>
      </c>
    </row>
    <row r="24" spans="1:4" ht="16.5">
      <c r="A24" s="37" t="s">
        <v>8</v>
      </c>
      <c r="B24" s="34" t="s">
        <v>13</v>
      </c>
      <c r="C24" s="35">
        <v>300</v>
      </c>
      <c r="D24" s="36">
        <v>1313788.2</v>
      </c>
    </row>
    <row r="25" spans="1:4" ht="16.5">
      <c r="A25" s="33" t="s">
        <v>9</v>
      </c>
      <c r="B25" s="34" t="s">
        <v>13</v>
      </c>
      <c r="C25" s="35">
        <v>800</v>
      </c>
      <c r="D25" s="36">
        <v>6168367.12</v>
      </c>
    </row>
    <row r="26" spans="1:4" ht="16.5">
      <c r="A26" s="43" t="s">
        <v>14</v>
      </c>
      <c r="B26" s="31" t="s">
        <v>15</v>
      </c>
      <c r="C26" s="32"/>
      <c r="D26" s="44">
        <f>SUM(D27:D31)</f>
        <v>369937562.33000004</v>
      </c>
    </row>
    <row r="27" spans="1:4" ht="51">
      <c r="A27" s="37" t="s">
        <v>6</v>
      </c>
      <c r="B27" s="34" t="s">
        <v>15</v>
      </c>
      <c r="C27" s="35">
        <v>100</v>
      </c>
      <c r="D27" s="36">
        <v>76500348.93</v>
      </c>
    </row>
    <row r="28" spans="1:4" ht="33.75">
      <c r="A28" s="37" t="s">
        <v>7</v>
      </c>
      <c r="B28" s="34" t="s">
        <v>15</v>
      </c>
      <c r="C28" s="35">
        <v>200</v>
      </c>
      <c r="D28" s="36">
        <f>57407557.33+469521.82+394500.71</f>
        <v>58271579.86</v>
      </c>
    </row>
    <row r="29" spans="1:4" ht="16.5">
      <c r="A29" s="37" t="s">
        <v>8</v>
      </c>
      <c r="B29" s="34" t="s">
        <v>15</v>
      </c>
      <c r="C29" s="35">
        <v>300</v>
      </c>
      <c r="D29" s="36">
        <v>343417.71</v>
      </c>
    </row>
    <row r="30" spans="1:7" ht="33.75">
      <c r="A30" s="33" t="s">
        <v>16</v>
      </c>
      <c r="B30" s="34" t="s">
        <v>15</v>
      </c>
      <c r="C30" s="35">
        <v>600</v>
      </c>
      <c r="D30" s="36">
        <f>228600483.36-5778440+5899036.66+4719229.37</f>
        <v>233440309.39000002</v>
      </c>
      <c r="F30" s="105"/>
      <c r="G30" s="105"/>
    </row>
    <row r="31" spans="1:4" ht="16.5">
      <c r="A31" s="33" t="s">
        <v>9</v>
      </c>
      <c r="B31" s="34" t="s">
        <v>15</v>
      </c>
      <c r="C31" s="35">
        <v>800</v>
      </c>
      <c r="D31" s="36">
        <v>1381906.44</v>
      </c>
    </row>
    <row r="32" spans="1:4" ht="16.5">
      <c r="A32" s="45" t="s">
        <v>17</v>
      </c>
      <c r="B32" s="31" t="s">
        <v>18</v>
      </c>
      <c r="C32" s="46"/>
      <c r="D32" s="44">
        <f>D33+D34+D35</f>
        <v>71783238.38</v>
      </c>
    </row>
    <row r="33" spans="1:4" ht="51">
      <c r="A33" s="37" t="s">
        <v>6</v>
      </c>
      <c r="B33" s="34" t="s">
        <v>18</v>
      </c>
      <c r="C33" s="47">
        <v>100</v>
      </c>
      <c r="D33" s="36">
        <v>63388247.37</v>
      </c>
    </row>
    <row r="34" spans="1:4" ht="33.75">
      <c r="A34" s="37" t="s">
        <v>7</v>
      </c>
      <c r="B34" s="34" t="s">
        <v>18</v>
      </c>
      <c r="C34" s="35">
        <v>200</v>
      </c>
      <c r="D34" s="36">
        <v>8134620.01</v>
      </c>
    </row>
    <row r="35" spans="1:4" ht="16.5">
      <c r="A35" s="33" t="s">
        <v>9</v>
      </c>
      <c r="B35" s="34" t="s">
        <v>18</v>
      </c>
      <c r="C35" s="35">
        <v>800</v>
      </c>
      <c r="D35" s="48">
        <f>194636+7500+8235+50000</f>
        <v>260371</v>
      </c>
    </row>
    <row r="36" spans="1:4" ht="16.5">
      <c r="A36" s="49" t="s">
        <v>19</v>
      </c>
      <c r="B36" s="31" t="s">
        <v>20</v>
      </c>
      <c r="C36" s="32"/>
      <c r="D36" s="44">
        <f>SUM(D37:D41)</f>
        <v>69490396.08</v>
      </c>
    </row>
    <row r="37" spans="1:205" ht="51">
      <c r="A37" s="37" t="s">
        <v>6</v>
      </c>
      <c r="B37" s="34" t="s">
        <v>20</v>
      </c>
      <c r="C37" s="35">
        <v>100</v>
      </c>
      <c r="D37" s="50">
        <v>14876730.99</v>
      </c>
      <c r="GR37" s="86"/>
      <c r="GS37" s="86"/>
      <c r="GT37" s="86"/>
      <c r="GU37" s="86"/>
      <c r="GV37" s="86"/>
      <c r="GW37" s="86"/>
    </row>
    <row r="38" spans="1:205" ht="33.75">
      <c r="A38" s="37" t="s">
        <v>7</v>
      </c>
      <c r="B38" s="34" t="s">
        <v>20</v>
      </c>
      <c r="C38" s="35">
        <v>200</v>
      </c>
      <c r="D38" s="50">
        <v>14861809.41</v>
      </c>
      <c r="GR38" s="86"/>
      <c r="GS38" s="86"/>
      <c r="GT38" s="86"/>
      <c r="GU38" s="86"/>
      <c r="GV38" s="86"/>
      <c r="GW38" s="86"/>
    </row>
    <row r="39" spans="1:256" s="98" customFormat="1" ht="16.5">
      <c r="A39" s="37" t="s">
        <v>8</v>
      </c>
      <c r="B39" s="34" t="s">
        <v>20</v>
      </c>
      <c r="C39" s="35">
        <v>300</v>
      </c>
      <c r="D39" s="50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spans="1:256" s="98" customFormat="1" ht="33.75">
      <c r="A40" s="33" t="s">
        <v>16</v>
      </c>
      <c r="B40" s="34" t="s">
        <v>20</v>
      </c>
      <c r="C40" s="35">
        <v>600</v>
      </c>
      <c r="D40" s="50">
        <v>39751855.68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spans="1:256" s="98" customFormat="1" ht="16.5">
      <c r="A41" s="33" t="s">
        <v>9</v>
      </c>
      <c r="B41" s="34" t="s">
        <v>20</v>
      </c>
      <c r="C41" s="35">
        <v>800</v>
      </c>
      <c r="D41" s="5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spans="1:4" ht="16.5">
      <c r="A42" s="51" t="s">
        <v>21</v>
      </c>
      <c r="B42" s="52" t="s">
        <v>22</v>
      </c>
      <c r="C42" s="53"/>
      <c r="D42" s="54">
        <f>D43+D48+D51+D62+D60</f>
        <v>222848456.79</v>
      </c>
    </row>
    <row r="43" spans="1:4" ht="16.5">
      <c r="A43" s="55" t="s">
        <v>4</v>
      </c>
      <c r="B43" s="56" t="s">
        <v>23</v>
      </c>
      <c r="C43" s="25"/>
      <c r="D43" s="57">
        <f>SUM(D44:D47)</f>
        <v>35583274.529999994</v>
      </c>
    </row>
    <row r="44" spans="1:4" ht="51">
      <c r="A44" s="33" t="s">
        <v>6</v>
      </c>
      <c r="B44" s="34" t="s">
        <v>23</v>
      </c>
      <c r="C44" s="35">
        <v>100</v>
      </c>
      <c r="D44" s="36">
        <f>30114050.63-748500</f>
        <v>29365550.63</v>
      </c>
    </row>
    <row r="45" spans="1:4" ht="33.75">
      <c r="A45" s="37" t="s">
        <v>7</v>
      </c>
      <c r="B45" s="34" t="s">
        <v>23</v>
      </c>
      <c r="C45" s="35">
        <v>200</v>
      </c>
      <c r="D45" s="36">
        <v>5015743.21</v>
      </c>
    </row>
    <row r="46" spans="1:4" ht="16.5">
      <c r="A46" s="37" t="s">
        <v>8</v>
      </c>
      <c r="B46" s="34" t="s">
        <v>23</v>
      </c>
      <c r="C46" s="35">
        <v>300</v>
      </c>
      <c r="D46" s="36">
        <v>1201980.69</v>
      </c>
    </row>
    <row r="47" spans="1:256" s="105" customFormat="1" ht="16.5">
      <c r="A47" s="33" t="s">
        <v>9</v>
      </c>
      <c r="B47" s="34" t="s">
        <v>23</v>
      </c>
      <c r="C47" s="35">
        <v>800</v>
      </c>
      <c r="D47" s="3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98"/>
      <c r="GS47" s="98"/>
      <c r="GT47" s="98"/>
      <c r="GU47" s="98"/>
      <c r="GV47" s="98"/>
      <c r="GW47" s="98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s="105" customFormat="1" ht="16.5">
      <c r="A48" s="55" t="s">
        <v>24</v>
      </c>
      <c r="B48" s="56" t="s">
        <v>25</v>
      </c>
      <c r="C48" s="25"/>
      <c r="D48" s="57">
        <f>SUM(D49:D50)</f>
        <v>2159576.77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98"/>
      <c r="GS48" s="98"/>
      <c r="GT48" s="98"/>
      <c r="GU48" s="98"/>
      <c r="GV48" s="98"/>
      <c r="GW48" s="98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/>
      <c r="IQ48" s="86"/>
      <c r="IR48" s="86"/>
      <c r="IS48" s="86"/>
      <c r="IT48" s="86"/>
      <c r="IU48" s="86"/>
      <c r="IV48" s="86"/>
    </row>
    <row r="49" spans="1:256" s="105" customFormat="1" ht="33.75">
      <c r="A49" s="37" t="s">
        <v>7</v>
      </c>
      <c r="B49" s="34" t="s">
        <v>25</v>
      </c>
      <c r="C49" s="35">
        <v>200</v>
      </c>
      <c r="D49" s="36">
        <v>2159576.77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98"/>
      <c r="GS49" s="98"/>
      <c r="GT49" s="98"/>
      <c r="GU49" s="98"/>
      <c r="GV49" s="98"/>
      <c r="GW49" s="98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  <c r="II49" s="86"/>
      <c r="IJ49" s="86"/>
      <c r="IK49" s="86"/>
      <c r="IL49" s="86"/>
      <c r="IM49" s="86"/>
      <c r="IN49" s="86"/>
      <c r="IO49" s="86"/>
      <c r="IP49" s="86"/>
      <c r="IQ49" s="86"/>
      <c r="IR49" s="86"/>
      <c r="IS49" s="86"/>
      <c r="IT49" s="86"/>
      <c r="IU49" s="86"/>
      <c r="IV49" s="86"/>
    </row>
    <row r="50" spans="1:256" s="105" customFormat="1" ht="16.5">
      <c r="A50" s="33" t="s">
        <v>9</v>
      </c>
      <c r="B50" s="34" t="s">
        <v>25</v>
      </c>
      <c r="C50" s="35">
        <v>800</v>
      </c>
      <c r="D50" s="3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98"/>
      <c r="GS50" s="98"/>
      <c r="GT50" s="98"/>
      <c r="GU50" s="98"/>
      <c r="GV50" s="98"/>
      <c r="GW50" s="98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256" s="105" customFormat="1" ht="33.75">
      <c r="A51" s="58" t="s">
        <v>26</v>
      </c>
      <c r="B51" s="56" t="s">
        <v>27</v>
      </c>
      <c r="C51" s="25"/>
      <c r="D51" s="57">
        <f>D52+D56</f>
        <v>95601710.38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98"/>
      <c r="GS51" s="98"/>
      <c r="GT51" s="98"/>
      <c r="GU51" s="98"/>
      <c r="GV51" s="98"/>
      <c r="GW51" s="98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  <c r="II51" s="86"/>
      <c r="IJ51" s="86"/>
      <c r="IK51" s="86"/>
      <c r="IL51" s="86"/>
      <c r="IM51" s="86"/>
      <c r="IN51" s="86"/>
      <c r="IO51" s="86"/>
      <c r="IP51" s="86"/>
      <c r="IQ51" s="86"/>
      <c r="IR51" s="86"/>
      <c r="IS51" s="86"/>
      <c r="IT51" s="86"/>
      <c r="IU51" s="86"/>
      <c r="IV51" s="86"/>
    </row>
    <row r="52" spans="1:256" s="105" customFormat="1" ht="16.5">
      <c r="A52" s="58" t="s">
        <v>28</v>
      </c>
      <c r="B52" s="56" t="s">
        <v>27</v>
      </c>
      <c r="C52" s="25"/>
      <c r="D52" s="57">
        <f>SUBTOTAL(9,D53:D55)</f>
        <v>73109803.63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98"/>
      <c r="GS52" s="98"/>
      <c r="GT52" s="98"/>
      <c r="GU52" s="98"/>
      <c r="GV52" s="98"/>
      <c r="GW52" s="98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/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/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</row>
    <row r="53" spans="1:256" s="105" customFormat="1" ht="51">
      <c r="A53" s="33" t="s">
        <v>6</v>
      </c>
      <c r="B53" s="34" t="s">
        <v>27</v>
      </c>
      <c r="C53" s="35">
        <v>100</v>
      </c>
      <c r="D53" s="36">
        <f>67533349.05-5148060-7628300</f>
        <v>54756989.05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98"/>
      <c r="GS53" s="98"/>
      <c r="GT53" s="98"/>
      <c r="GU53" s="98"/>
      <c r="GV53" s="98"/>
      <c r="GW53" s="98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  <c r="II53" s="86"/>
      <c r="IJ53" s="86"/>
      <c r="IK53" s="86"/>
      <c r="IL53" s="86"/>
      <c r="IM53" s="86"/>
      <c r="IN53" s="86"/>
      <c r="IO53" s="86"/>
      <c r="IP53" s="86"/>
      <c r="IQ53" s="86"/>
      <c r="IR53" s="86"/>
      <c r="IS53" s="86"/>
      <c r="IT53" s="86"/>
      <c r="IU53" s="86"/>
      <c r="IV53" s="86"/>
    </row>
    <row r="54" spans="1:256" s="105" customFormat="1" ht="33.75">
      <c r="A54" s="37" t="s">
        <v>7</v>
      </c>
      <c r="B54" s="34" t="s">
        <v>27</v>
      </c>
      <c r="C54" s="35">
        <v>200</v>
      </c>
      <c r="D54" s="36">
        <v>18037051.56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98"/>
      <c r="GS54" s="98"/>
      <c r="GT54" s="98"/>
      <c r="GU54" s="98"/>
      <c r="GV54" s="98"/>
      <c r="GW54" s="98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  <c r="HV54" s="86"/>
      <c r="HW54" s="86"/>
      <c r="HX54" s="86"/>
      <c r="HY54" s="86"/>
      <c r="HZ54" s="86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  <c r="IU54" s="86"/>
      <c r="IV54" s="86"/>
    </row>
    <row r="55" spans="1:256" s="105" customFormat="1" ht="16.5">
      <c r="A55" s="33" t="s">
        <v>9</v>
      </c>
      <c r="B55" s="34" t="s">
        <v>27</v>
      </c>
      <c r="C55" s="35">
        <v>800</v>
      </c>
      <c r="D55" s="36">
        <v>315763.02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98"/>
      <c r="GS55" s="98"/>
      <c r="GT55" s="98"/>
      <c r="GU55" s="98"/>
      <c r="GV55" s="98"/>
      <c r="GW55" s="98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6"/>
      <c r="IK55" s="86"/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</row>
    <row r="56" spans="1:256" s="105" customFormat="1" ht="16.5">
      <c r="A56" s="59" t="s">
        <v>29</v>
      </c>
      <c r="B56" s="56" t="s">
        <v>27</v>
      </c>
      <c r="C56" s="25"/>
      <c r="D56" s="60">
        <f>SUBTOTAL(9,D57:D59)</f>
        <v>22491906.75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98"/>
      <c r="GS56" s="98"/>
      <c r="GT56" s="98"/>
      <c r="GU56" s="98"/>
      <c r="GV56" s="98"/>
      <c r="GW56" s="98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6"/>
      <c r="HV56" s="86"/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6"/>
      <c r="IK56" s="86"/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</row>
    <row r="57" spans="1:256" s="105" customFormat="1" ht="51">
      <c r="A57" s="33" t="s">
        <v>6</v>
      </c>
      <c r="B57" s="34" t="s">
        <v>27</v>
      </c>
      <c r="C57" s="35">
        <v>100</v>
      </c>
      <c r="D57" s="36">
        <v>20400598.92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98"/>
      <c r="GS57" s="98"/>
      <c r="GT57" s="98"/>
      <c r="GU57" s="98"/>
      <c r="GV57" s="98"/>
      <c r="GW57" s="98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  <c r="II57" s="86"/>
      <c r="IJ57" s="86"/>
      <c r="IK57" s="86"/>
      <c r="IL57" s="86"/>
      <c r="IM57" s="86"/>
      <c r="IN57" s="86"/>
      <c r="IO57" s="86"/>
      <c r="IP57" s="86"/>
      <c r="IQ57" s="86"/>
      <c r="IR57" s="86"/>
      <c r="IS57" s="86"/>
      <c r="IT57" s="86"/>
      <c r="IU57" s="86"/>
      <c r="IV57" s="86"/>
    </row>
    <row r="58" spans="1:256" s="105" customFormat="1" ht="33.75">
      <c r="A58" s="37" t="s">
        <v>7</v>
      </c>
      <c r="B58" s="34" t="s">
        <v>27</v>
      </c>
      <c r="C58" s="35">
        <v>200</v>
      </c>
      <c r="D58" s="36">
        <v>2089999.83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6"/>
      <c r="FL58" s="86"/>
      <c r="FM58" s="86"/>
      <c r="FN58" s="86"/>
      <c r="FO58" s="86"/>
      <c r="FP58" s="86"/>
      <c r="FQ58" s="86"/>
      <c r="FR58" s="86"/>
      <c r="FS58" s="86"/>
      <c r="FT58" s="86"/>
      <c r="FU58" s="86"/>
      <c r="FV58" s="86"/>
      <c r="FW58" s="86"/>
      <c r="FX58" s="86"/>
      <c r="FY58" s="86"/>
      <c r="FZ58" s="86"/>
      <c r="GA58" s="86"/>
      <c r="GB58" s="86"/>
      <c r="GC58" s="86"/>
      <c r="GD58" s="86"/>
      <c r="GE58" s="86"/>
      <c r="GF58" s="86"/>
      <c r="GG58" s="86"/>
      <c r="GH58" s="86"/>
      <c r="GI58" s="86"/>
      <c r="GJ58" s="86"/>
      <c r="GK58" s="86"/>
      <c r="GL58" s="86"/>
      <c r="GM58" s="86"/>
      <c r="GN58" s="86"/>
      <c r="GO58" s="86"/>
      <c r="GP58" s="86"/>
      <c r="GQ58" s="86"/>
      <c r="GR58" s="98"/>
      <c r="GS58" s="98"/>
      <c r="GT58" s="98"/>
      <c r="GU58" s="98"/>
      <c r="GV58" s="98"/>
      <c r="GW58" s="98"/>
      <c r="GX58" s="86"/>
      <c r="GY58" s="86"/>
      <c r="GZ58" s="86"/>
      <c r="HA58" s="86"/>
      <c r="HB58" s="86"/>
      <c r="HC58" s="86"/>
      <c r="HD58" s="86"/>
      <c r="HE58" s="86"/>
      <c r="HF58" s="86"/>
      <c r="HG58" s="86"/>
      <c r="HH58" s="86"/>
      <c r="HI58" s="86"/>
      <c r="HJ58" s="86"/>
      <c r="HK58" s="86"/>
      <c r="HL58" s="86"/>
      <c r="HM58" s="86"/>
      <c r="HN58" s="86"/>
      <c r="HO58" s="86"/>
      <c r="HP58" s="86"/>
      <c r="HQ58" s="86"/>
      <c r="HR58" s="86"/>
      <c r="HS58" s="86"/>
      <c r="HT58" s="86"/>
      <c r="HU58" s="86"/>
      <c r="HV58" s="86"/>
      <c r="HW58" s="86"/>
      <c r="HX58" s="86"/>
      <c r="HY58" s="86"/>
      <c r="HZ58" s="86"/>
      <c r="IA58" s="86"/>
      <c r="IB58" s="86"/>
      <c r="IC58" s="86"/>
      <c r="ID58" s="86"/>
      <c r="IE58" s="86"/>
      <c r="IF58" s="86"/>
      <c r="IG58" s="86"/>
      <c r="IH58" s="86"/>
      <c r="II58" s="86"/>
      <c r="IJ58" s="86"/>
      <c r="IK58" s="86"/>
      <c r="IL58" s="86"/>
      <c r="IM58" s="86"/>
      <c r="IN58" s="86"/>
      <c r="IO58" s="86"/>
      <c r="IP58" s="86"/>
      <c r="IQ58" s="86"/>
      <c r="IR58" s="86"/>
      <c r="IS58" s="86"/>
      <c r="IT58" s="86"/>
      <c r="IU58" s="86"/>
      <c r="IV58" s="86"/>
    </row>
    <row r="59" spans="1:256" s="105" customFormat="1" ht="16.5">
      <c r="A59" s="33" t="s">
        <v>9</v>
      </c>
      <c r="B59" s="34" t="s">
        <v>27</v>
      </c>
      <c r="C59" s="35">
        <v>800</v>
      </c>
      <c r="D59" s="36">
        <v>1308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86"/>
      <c r="DU59" s="86"/>
      <c r="DV59" s="86"/>
      <c r="DW59" s="86"/>
      <c r="DX59" s="86"/>
      <c r="DY59" s="86"/>
      <c r="DZ59" s="86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6"/>
      <c r="FL59" s="86"/>
      <c r="FM59" s="86"/>
      <c r="FN59" s="86"/>
      <c r="FO59" s="86"/>
      <c r="FP59" s="86"/>
      <c r="FQ59" s="86"/>
      <c r="FR59" s="86"/>
      <c r="FS59" s="86"/>
      <c r="FT59" s="86"/>
      <c r="FU59" s="86"/>
      <c r="FV59" s="86"/>
      <c r="FW59" s="86"/>
      <c r="FX59" s="86"/>
      <c r="FY59" s="86"/>
      <c r="FZ59" s="86"/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  <c r="GP59" s="86"/>
      <c r="GQ59" s="86"/>
      <c r="GR59" s="98"/>
      <c r="GS59" s="98"/>
      <c r="GT59" s="98"/>
      <c r="GU59" s="98"/>
      <c r="GV59" s="98"/>
      <c r="GW59" s="98"/>
      <c r="GX59" s="86"/>
      <c r="GY59" s="86"/>
      <c r="GZ59" s="86"/>
      <c r="HA59" s="86"/>
      <c r="HB59" s="86"/>
      <c r="HC59" s="86"/>
      <c r="HD59" s="86"/>
      <c r="HE59" s="86"/>
      <c r="HF59" s="86"/>
      <c r="HG59" s="86"/>
      <c r="HH59" s="86"/>
      <c r="HI59" s="86"/>
      <c r="HJ59" s="86"/>
      <c r="HK59" s="86"/>
      <c r="HL59" s="86"/>
      <c r="HM59" s="86"/>
      <c r="HN59" s="86"/>
      <c r="HO59" s="86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  <c r="II59" s="86"/>
      <c r="IJ59" s="86"/>
      <c r="IK59" s="86"/>
      <c r="IL59" s="86"/>
      <c r="IM59" s="86"/>
      <c r="IN59" s="86"/>
      <c r="IO59" s="86"/>
      <c r="IP59" s="86"/>
      <c r="IQ59" s="86"/>
      <c r="IR59" s="86"/>
      <c r="IS59" s="86"/>
      <c r="IT59" s="86"/>
      <c r="IU59" s="86"/>
      <c r="IV59" s="86"/>
    </row>
    <row r="60" spans="1:256" s="105" customFormat="1" ht="16.5">
      <c r="A60" s="61" t="s">
        <v>30</v>
      </c>
      <c r="B60" s="56" t="s">
        <v>31</v>
      </c>
      <c r="C60" s="25"/>
      <c r="D60" s="62">
        <f>D61</f>
        <v>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98"/>
      <c r="GS60" s="98"/>
      <c r="GT60" s="98"/>
      <c r="GU60" s="98"/>
      <c r="GV60" s="98"/>
      <c r="GW60" s="98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</row>
    <row r="61" spans="1:256" s="105" customFormat="1" ht="33.75">
      <c r="A61" s="33" t="s">
        <v>32</v>
      </c>
      <c r="B61" s="34" t="s">
        <v>31</v>
      </c>
      <c r="C61" s="35">
        <v>400</v>
      </c>
      <c r="D61" s="3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98"/>
      <c r="GS61" s="98"/>
      <c r="GT61" s="98"/>
      <c r="GU61" s="98"/>
      <c r="GV61" s="98"/>
      <c r="GW61" s="98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</row>
    <row r="62" spans="1:256" s="105" customFormat="1" ht="16.5">
      <c r="A62" s="59" t="s">
        <v>17</v>
      </c>
      <c r="B62" s="56" t="s">
        <v>18</v>
      </c>
      <c r="C62" s="25"/>
      <c r="D62" s="57">
        <f>SUM(D63:D65)</f>
        <v>89503895.11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6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6"/>
      <c r="FL62" s="86"/>
      <c r="FM62" s="86"/>
      <c r="FN62" s="86"/>
      <c r="FO62" s="86"/>
      <c r="FP62" s="86"/>
      <c r="FQ62" s="86"/>
      <c r="FR62" s="86"/>
      <c r="FS62" s="86"/>
      <c r="FT62" s="86"/>
      <c r="FU62" s="86"/>
      <c r="FV62" s="86"/>
      <c r="FW62" s="86"/>
      <c r="FX62" s="86"/>
      <c r="FY62" s="86"/>
      <c r="FZ62" s="86"/>
      <c r="GA62" s="86"/>
      <c r="GB62" s="86"/>
      <c r="GC62" s="86"/>
      <c r="GD62" s="86"/>
      <c r="GE62" s="86"/>
      <c r="GF62" s="86"/>
      <c r="GG62" s="86"/>
      <c r="GH62" s="86"/>
      <c r="GI62" s="86"/>
      <c r="GJ62" s="86"/>
      <c r="GK62" s="86"/>
      <c r="GL62" s="86"/>
      <c r="GM62" s="86"/>
      <c r="GN62" s="86"/>
      <c r="GO62" s="86"/>
      <c r="GP62" s="86"/>
      <c r="GQ62" s="86"/>
      <c r="GR62" s="98"/>
      <c r="GS62" s="98"/>
      <c r="GT62" s="98"/>
      <c r="GU62" s="98"/>
      <c r="GV62" s="98"/>
      <c r="GW62" s="98"/>
      <c r="GX62" s="86"/>
      <c r="GY62" s="86"/>
      <c r="GZ62" s="86"/>
      <c r="HA62" s="86"/>
      <c r="HB62" s="86"/>
      <c r="HC62" s="86"/>
      <c r="HD62" s="86"/>
      <c r="HE62" s="86"/>
      <c r="HF62" s="86"/>
      <c r="HG62" s="86"/>
      <c r="HH62" s="86"/>
      <c r="HI62" s="86"/>
      <c r="HJ62" s="86"/>
      <c r="HK62" s="86"/>
      <c r="HL62" s="86"/>
      <c r="HM62" s="86"/>
      <c r="HN62" s="86"/>
      <c r="HO62" s="86"/>
      <c r="HP62" s="86"/>
      <c r="HQ62" s="86"/>
      <c r="HR62" s="86"/>
      <c r="HS62" s="86"/>
      <c r="HT62" s="86"/>
      <c r="HU62" s="86"/>
      <c r="HV62" s="86"/>
      <c r="HW62" s="86"/>
      <c r="HX62" s="86"/>
      <c r="HY62" s="86"/>
      <c r="HZ62" s="86"/>
      <c r="IA62" s="86"/>
      <c r="IB62" s="86"/>
      <c r="IC62" s="86"/>
      <c r="ID62" s="86"/>
      <c r="IE62" s="86"/>
      <c r="IF62" s="86"/>
      <c r="IG62" s="86"/>
      <c r="IH62" s="86"/>
      <c r="II62" s="86"/>
      <c r="IJ62" s="86"/>
      <c r="IK62" s="86"/>
      <c r="IL62" s="86"/>
      <c r="IM62" s="86"/>
      <c r="IN62" s="86"/>
      <c r="IO62" s="86"/>
      <c r="IP62" s="86"/>
      <c r="IQ62" s="86"/>
      <c r="IR62" s="86"/>
      <c r="IS62" s="86"/>
      <c r="IT62" s="86"/>
      <c r="IU62" s="86"/>
      <c r="IV62" s="86"/>
    </row>
    <row r="63" spans="1:4" ht="51">
      <c r="A63" s="37" t="s">
        <v>6</v>
      </c>
      <c r="B63" s="34" t="s">
        <v>18</v>
      </c>
      <c r="C63" s="35">
        <v>100</v>
      </c>
      <c r="D63" s="36">
        <v>82671831.05</v>
      </c>
    </row>
    <row r="64" spans="1:4" ht="33.75">
      <c r="A64" s="37" t="s">
        <v>7</v>
      </c>
      <c r="B64" s="34" t="s">
        <v>18</v>
      </c>
      <c r="C64" s="35">
        <v>200</v>
      </c>
      <c r="D64" s="36">
        <v>6818557.06</v>
      </c>
    </row>
    <row r="65" spans="1:4" ht="16.5">
      <c r="A65" s="33" t="s">
        <v>9</v>
      </c>
      <c r="B65" s="34" t="s">
        <v>18</v>
      </c>
      <c r="C65" s="35">
        <v>800</v>
      </c>
      <c r="D65" s="36">
        <v>13507</v>
      </c>
    </row>
    <row r="66" spans="1:4" ht="16.5">
      <c r="A66" s="51" t="s">
        <v>33</v>
      </c>
      <c r="B66" s="52" t="s">
        <v>34</v>
      </c>
      <c r="C66" s="53"/>
      <c r="D66" s="54">
        <f>D67</f>
        <v>1689500</v>
      </c>
    </row>
    <row r="67" spans="1:4" ht="16.5">
      <c r="A67" s="59" t="s">
        <v>35</v>
      </c>
      <c r="B67" s="56" t="s">
        <v>36</v>
      </c>
      <c r="C67" s="25"/>
      <c r="D67" s="57">
        <f>D68+D69+D70</f>
        <v>1689500</v>
      </c>
    </row>
    <row r="68" spans="1:4" ht="33.75">
      <c r="A68" s="33" t="s">
        <v>7</v>
      </c>
      <c r="B68" s="34" t="s">
        <v>36</v>
      </c>
      <c r="C68" s="35">
        <v>200</v>
      </c>
      <c r="D68" s="36"/>
    </row>
    <row r="69" spans="1:4" ht="16.5">
      <c r="A69" s="37" t="s">
        <v>8</v>
      </c>
      <c r="B69" s="34" t="s">
        <v>36</v>
      </c>
      <c r="C69" s="35">
        <v>300</v>
      </c>
      <c r="D69" s="36"/>
    </row>
    <row r="70" spans="1:4" ht="16.5">
      <c r="A70" s="33" t="s">
        <v>9</v>
      </c>
      <c r="B70" s="34" t="s">
        <v>36</v>
      </c>
      <c r="C70" s="35">
        <v>800</v>
      </c>
      <c r="D70" s="36">
        <v>1689500</v>
      </c>
    </row>
    <row r="71" spans="1:4" ht="48.75" customHeight="1">
      <c r="A71" s="63" t="s">
        <v>37</v>
      </c>
      <c r="B71" s="64" t="s">
        <v>38</v>
      </c>
      <c r="C71" s="64"/>
      <c r="D71" s="54">
        <f>D72+D79+D83+D75+D81+D77</f>
        <v>108836905.15</v>
      </c>
    </row>
    <row r="72" spans="1:4" ht="16.5">
      <c r="A72" s="65" t="s">
        <v>39</v>
      </c>
      <c r="B72" s="66" t="s">
        <v>40</v>
      </c>
      <c r="C72" s="66"/>
      <c r="D72" s="57">
        <f>SUM(D73:D74)</f>
        <v>2906256.2199999997</v>
      </c>
    </row>
    <row r="73" spans="1:4" ht="51">
      <c r="A73" s="37" t="s">
        <v>6</v>
      </c>
      <c r="B73" s="67" t="s">
        <v>40</v>
      </c>
      <c r="C73" s="67" t="s">
        <v>41</v>
      </c>
      <c r="D73" s="36">
        <v>1566409.39</v>
      </c>
    </row>
    <row r="74" spans="1:4" ht="33.75">
      <c r="A74" s="33" t="s">
        <v>7</v>
      </c>
      <c r="B74" s="67" t="s">
        <v>40</v>
      </c>
      <c r="C74" s="68">
        <v>200</v>
      </c>
      <c r="D74" s="36">
        <v>1339846.83</v>
      </c>
    </row>
    <row r="75" spans="1:256" s="101" customFormat="1" ht="16.5">
      <c r="A75" s="59" t="s">
        <v>42</v>
      </c>
      <c r="B75" s="66" t="s">
        <v>43</v>
      </c>
      <c r="C75" s="69"/>
      <c r="D75" s="57">
        <f>D76</f>
        <v>82594010</v>
      </c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</row>
    <row r="76" spans="1:4" ht="16.5">
      <c r="A76" s="33" t="s">
        <v>9</v>
      </c>
      <c r="B76" s="67" t="s">
        <v>43</v>
      </c>
      <c r="C76" s="68">
        <v>800</v>
      </c>
      <c r="D76" s="36">
        <v>82594010</v>
      </c>
    </row>
    <row r="77" spans="1:256" ht="16.5">
      <c r="A77" s="59" t="s">
        <v>44</v>
      </c>
      <c r="B77" s="66" t="s">
        <v>45</v>
      </c>
      <c r="C77" s="69"/>
      <c r="D77" s="62">
        <f>D78</f>
        <v>235200</v>
      </c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</row>
    <row r="78" spans="1:4" ht="16.5">
      <c r="A78" s="33" t="s">
        <v>9</v>
      </c>
      <c r="B78" s="67" t="s">
        <v>45</v>
      </c>
      <c r="C78" s="68">
        <v>800</v>
      </c>
      <c r="D78" s="48">
        <f>3950499+8475249.5-8475249.5-3715299</f>
        <v>235200</v>
      </c>
    </row>
    <row r="79" spans="1:4" ht="16.5">
      <c r="A79" s="65" t="s">
        <v>46</v>
      </c>
      <c r="B79" s="66" t="s">
        <v>47</v>
      </c>
      <c r="C79" s="66"/>
      <c r="D79" s="57">
        <f>SUM(D80)</f>
        <v>8949439.080000002</v>
      </c>
    </row>
    <row r="80" spans="1:4" ht="16.5">
      <c r="A80" s="33" t="s">
        <v>9</v>
      </c>
      <c r="B80" s="67" t="s">
        <v>47</v>
      </c>
      <c r="C80" s="67" t="s">
        <v>48</v>
      </c>
      <c r="D80" s="48">
        <f>25163330.48-17326325.34+10000000+5000000+7515249.5-21402815.56</f>
        <v>8949439.080000002</v>
      </c>
    </row>
    <row r="81" spans="1:4" ht="16.5">
      <c r="A81" s="59" t="s">
        <v>49</v>
      </c>
      <c r="B81" s="66" t="s">
        <v>50</v>
      </c>
      <c r="C81" s="67"/>
      <c r="D81" s="57">
        <f>D82</f>
        <v>10000000</v>
      </c>
    </row>
    <row r="82" spans="1:4" ht="16.5">
      <c r="A82" s="33" t="s">
        <v>9</v>
      </c>
      <c r="B82" s="67" t="s">
        <v>50</v>
      </c>
      <c r="C82" s="67" t="s">
        <v>48</v>
      </c>
      <c r="D82" s="36">
        <v>10000000</v>
      </c>
    </row>
    <row r="83" spans="1:256" s="101" customFormat="1" ht="19.5" customHeight="1">
      <c r="A83" s="59" t="s">
        <v>51</v>
      </c>
      <c r="B83" s="66" t="s">
        <v>52</v>
      </c>
      <c r="C83" s="66"/>
      <c r="D83" s="57">
        <f>D84</f>
        <v>4151999.85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  <c r="GK83" s="84"/>
      <c r="GL83" s="84"/>
      <c r="GM83" s="84"/>
      <c r="GN83" s="84"/>
      <c r="GO83" s="84"/>
      <c r="GP83" s="84"/>
      <c r="GQ83" s="84"/>
      <c r="GX83" s="84"/>
      <c r="GY83" s="84"/>
      <c r="GZ83" s="84"/>
      <c r="HA83" s="84"/>
      <c r="HB83" s="84"/>
      <c r="HC83" s="84"/>
      <c r="HD83" s="84"/>
      <c r="HE83" s="84"/>
      <c r="HF83" s="84"/>
      <c r="HG83" s="84"/>
      <c r="HH83" s="84"/>
      <c r="HI83" s="84"/>
      <c r="HJ83" s="84"/>
      <c r="HK83" s="84"/>
      <c r="HL83" s="84"/>
      <c r="HM83" s="84"/>
      <c r="HN83" s="84"/>
      <c r="HO83" s="84"/>
      <c r="HP83" s="84"/>
      <c r="HQ83" s="84"/>
      <c r="HR83" s="84"/>
      <c r="HS83" s="84"/>
      <c r="HT83" s="84"/>
      <c r="HU83" s="84"/>
      <c r="HV83" s="84"/>
      <c r="HW83" s="84"/>
      <c r="HX83" s="84"/>
      <c r="HY83" s="84"/>
      <c r="HZ83" s="84"/>
      <c r="IA83" s="84"/>
      <c r="IB83" s="84"/>
      <c r="IC83" s="84"/>
      <c r="ID83" s="84"/>
      <c r="IE83" s="84"/>
      <c r="IF83" s="84"/>
      <c r="IG83" s="84"/>
      <c r="IH83" s="84"/>
      <c r="II83" s="84"/>
      <c r="IJ83" s="84"/>
      <c r="IK83" s="84"/>
      <c r="IL83" s="84"/>
      <c r="IM83" s="84"/>
      <c r="IN83" s="84"/>
      <c r="IO83" s="84"/>
      <c r="IP83" s="84"/>
      <c r="IQ83" s="84"/>
      <c r="IR83" s="84"/>
      <c r="IS83" s="84"/>
      <c r="IT83" s="84"/>
      <c r="IU83" s="84"/>
      <c r="IV83" s="84"/>
    </row>
    <row r="84" spans="1:4" ht="16.5">
      <c r="A84" s="33" t="s">
        <v>9</v>
      </c>
      <c r="B84" s="67" t="s">
        <v>52</v>
      </c>
      <c r="C84" s="67" t="s">
        <v>48</v>
      </c>
      <c r="D84" s="36">
        <v>4151999.85</v>
      </c>
    </row>
    <row r="85" spans="1:4" ht="33.75">
      <c r="A85" s="51" t="s">
        <v>53</v>
      </c>
      <c r="B85" s="52" t="s">
        <v>54</v>
      </c>
      <c r="C85" s="53"/>
      <c r="D85" s="54">
        <f>D86+D89</f>
        <v>27652604.83</v>
      </c>
    </row>
    <row r="86" spans="1:4" ht="19.5" customHeight="1">
      <c r="A86" s="59" t="s">
        <v>55</v>
      </c>
      <c r="B86" s="56" t="s">
        <v>56</v>
      </c>
      <c r="C86" s="25"/>
      <c r="D86" s="57">
        <f>D87+D88</f>
        <v>14872000</v>
      </c>
    </row>
    <row r="87" spans="1:4" ht="32.25" customHeight="1" hidden="1">
      <c r="A87" s="37" t="s">
        <v>7</v>
      </c>
      <c r="B87" s="34" t="s">
        <v>56</v>
      </c>
      <c r="C87" s="35">
        <v>200</v>
      </c>
      <c r="D87" s="36"/>
    </row>
    <row r="88" spans="1:4" ht="18.75" customHeight="1">
      <c r="A88" s="33" t="s">
        <v>9</v>
      </c>
      <c r="B88" s="34" t="s">
        <v>56</v>
      </c>
      <c r="C88" s="35">
        <v>800</v>
      </c>
      <c r="D88" s="36">
        <v>14872000</v>
      </c>
    </row>
    <row r="89" spans="1:4" ht="17.25" customHeight="1">
      <c r="A89" s="59" t="s">
        <v>57</v>
      </c>
      <c r="B89" s="56" t="s">
        <v>58</v>
      </c>
      <c r="C89" s="25"/>
      <c r="D89" s="57">
        <f>D90</f>
        <v>12780604.83</v>
      </c>
    </row>
    <row r="90" spans="1:4" ht="33.75">
      <c r="A90" s="37" t="s">
        <v>7</v>
      </c>
      <c r="B90" s="34" t="s">
        <v>58</v>
      </c>
      <c r="C90" s="35">
        <v>200</v>
      </c>
      <c r="D90" s="36">
        <v>12780604.83</v>
      </c>
    </row>
    <row r="91" spans="1:4" ht="40.5" customHeight="1">
      <c r="A91" s="51" t="s">
        <v>59</v>
      </c>
      <c r="B91" s="52" t="s">
        <v>60</v>
      </c>
      <c r="C91" s="53"/>
      <c r="D91" s="54">
        <f>D92+D95+D104+D107+D99</f>
        <v>25128327.42</v>
      </c>
    </row>
    <row r="92" spans="1:4" ht="16.5">
      <c r="A92" s="59" t="s">
        <v>4</v>
      </c>
      <c r="B92" s="56" t="s">
        <v>61</v>
      </c>
      <c r="C92" s="25"/>
      <c r="D92" s="57">
        <f>D93+D94</f>
        <v>13978486.600000001</v>
      </c>
    </row>
    <row r="93" spans="1:4" ht="51">
      <c r="A93" s="33" t="s">
        <v>6</v>
      </c>
      <c r="B93" s="34" t="s">
        <v>61</v>
      </c>
      <c r="C93" s="35">
        <v>100</v>
      </c>
      <c r="D93" s="36">
        <v>13175783.06</v>
      </c>
    </row>
    <row r="94" spans="1:4" ht="33.75">
      <c r="A94" s="37" t="s">
        <v>7</v>
      </c>
      <c r="B94" s="34" t="s">
        <v>61</v>
      </c>
      <c r="C94" s="35">
        <v>200</v>
      </c>
      <c r="D94" s="36">
        <v>802703.54</v>
      </c>
    </row>
    <row r="95" spans="1:4" ht="31.5" customHeight="1">
      <c r="A95" s="59" t="s">
        <v>62</v>
      </c>
      <c r="B95" s="56" t="s">
        <v>63</v>
      </c>
      <c r="C95" s="25"/>
      <c r="D95" s="57">
        <f>D97+D98+D96</f>
        <v>8504530.08</v>
      </c>
    </row>
    <row r="96" spans="1:4" ht="51">
      <c r="A96" s="33" t="s">
        <v>6</v>
      </c>
      <c r="B96" s="34" t="s">
        <v>63</v>
      </c>
      <c r="C96" s="35">
        <v>100</v>
      </c>
      <c r="D96" s="70">
        <v>207779.8</v>
      </c>
    </row>
    <row r="97" spans="1:4" ht="33.75" customHeight="1">
      <c r="A97" s="37" t="s">
        <v>7</v>
      </c>
      <c r="B97" s="34" t="s">
        <v>63</v>
      </c>
      <c r="C97" s="35">
        <v>200</v>
      </c>
      <c r="D97" s="70">
        <v>1598448.28</v>
      </c>
    </row>
    <row r="98" spans="1:4" ht="16.5">
      <c r="A98" s="37" t="s">
        <v>8</v>
      </c>
      <c r="B98" s="34" t="s">
        <v>63</v>
      </c>
      <c r="C98" s="35">
        <v>300</v>
      </c>
      <c r="D98" s="70">
        <v>6698302</v>
      </c>
    </row>
    <row r="99" spans="1:256" ht="16.5">
      <c r="A99" s="59" t="s">
        <v>64</v>
      </c>
      <c r="B99" s="56" t="s">
        <v>65</v>
      </c>
      <c r="C99" s="25"/>
      <c r="D99" s="57">
        <f>SUM(D100:D103)</f>
        <v>683246.05</v>
      </c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  <c r="GK99" s="84"/>
      <c r="GL99" s="84"/>
      <c r="GM99" s="84"/>
      <c r="GN99" s="84"/>
      <c r="GO99" s="84"/>
      <c r="GP99" s="84"/>
      <c r="GQ99" s="84"/>
      <c r="GX99" s="84"/>
      <c r="GY99" s="84"/>
      <c r="GZ99" s="84"/>
      <c r="HA99" s="84"/>
      <c r="HB99" s="84"/>
      <c r="HC99" s="84"/>
      <c r="HD99" s="84"/>
      <c r="HE99" s="84"/>
      <c r="HF99" s="84"/>
      <c r="HG99" s="84"/>
      <c r="HH99" s="84"/>
      <c r="HI99" s="84"/>
      <c r="HJ99" s="84"/>
      <c r="HK99" s="84"/>
      <c r="HL99" s="84"/>
      <c r="HM99" s="84"/>
      <c r="HN99" s="84"/>
      <c r="HO99" s="84"/>
      <c r="HP99" s="84"/>
      <c r="HQ99" s="84"/>
      <c r="HR99" s="84"/>
      <c r="HS99" s="84"/>
      <c r="HT99" s="84"/>
      <c r="HU99" s="84"/>
      <c r="HV99" s="84"/>
      <c r="HW99" s="84"/>
      <c r="HX99" s="84"/>
      <c r="HY99" s="84"/>
      <c r="HZ99" s="84"/>
      <c r="IA99" s="84"/>
      <c r="IB99" s="84"/>
      <c r="IC99" s="84"/>
      <c r="ID99" s="84"/>
      <c r="IE99" s="84"/>
      <c r="IF99" s="84"/>
      <c r="IG99" s="84"/>
      <c r="IH99" s="84"/>
      <c r="II99" s="84"/>
      <c r="IJ99" s="84"/>
      <c r="IK99" s="84"/>
      <c r="IL99" s="84"/>
      <c r="IM99" s="84"/>
      <c r="IN99" s="84"/>
      <c r="IO99" s="84"/>
      <c r="IP99" s="84"/>
      <c r="IQ99" s="84"/>
      <c r="IR99" s="84"/>
      <c r="IS99" s="84"/>
      <c r="IT99" s="84"/>
      <c r="IU99" s="84"/>
      <c r="IV99" s="84"/>
    </row>
    <row r="100" spans="1:4" ht="33.75">
      <c r="A100" s="37" t="s">
        <v>7</v>
      </c>
      <c r="B100" s="34" t="s">
        <v>65</v>
      </c>
      <c r="C100" s="35">
        <v>200</v>
      </c>
      <c r="D100" s="70">
        <v>230846.05</v>
      </c>
    </row>
    <row r="101" spans="1:4" ht="16.5">
      <c r="A101" s="33" t="s">
        <v>8</v>
      </c>
      <c r="B101" s="34" t="s">
        <v>65</v>
      </c>
      <c r="C101" s="35">
        <v>300</v>
      </c>
      <c r="D101" s="71">
        <v>452400</v>
      </c>
    </row>
    <row r="102" spans="1:4" ht="33.75" hidden="1">
      <c r="A102" s="33" t="s">
        <v>16</v>
      </c>
      <c r="B102" s="34" t="s">
        <v>65</v>
      </c>
      <c r="C102" s="35">
        <v>600</v>
      </c>
      <c r="D102" s="70"/>
    </row>
    <row r="103" spans="1:4" ht="16.5" hidden="1">
      <c r="A103" s="33" t="s">
        <v>9</v>
      </c>
      <c r="B103" s="34" t="s">
        <v>65</v>
      </c>
      <c r="C103" s="35">
        <v>800</v>
      </c>
      <c r="D103" s="70"/>
    </row>
    <row r="104" spans="1:256" s="101" customFormat="1" ht="16.5">
      <c r="A104" s="65" t="s">
        <v>66</v>
      </c>
      <c r="B104" s="56" t="s">
        <v>67</v>
      </c>
      <c r="C104" s="25"/>
      <c r="D104" s="57">
        <f>D105+D106</f>
        <v>1634476.53</v>
      </c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  <c r="GK104" s="84"/>
      <c r="GL104" s="84"/>
      <c r="GM104" s="84"/>
      <c r="GN104" s="84"/>
      <c r="GO104" s="84"/>
      <c r="GP104" s="84"/>
      <c r="GQ104" s="84"/>
      <c r="GX104" s="84"/>
      <c r="GY104" s="84"/>
      <c r="GZ104" s="84"/>
      <c r="HA104" s="84"/>
      <c r="HB104" s="84"/>
      <c r="HC104" s="84"/>
      <c r="HD104" s="84"/>
      <c r="HE104" s="84"/>
      <c r="HF104" s="84"/>
      <c r="HG104" s="84"/>
      <c r="HH104" s="84"/>
      <c r="HI104" s="84"/>
      <c r="HJ104" s="84"/>
      <c r="HK104" s="84"/>
      <c r="HL104" s="84"/>
      <c r="HM104" s="84"/>
      <c r="HN104" s="84"/>
      <c r="HO104" s="84"/>
      <c r="HP104" s="84"/>
      <c r="HQ104" s="84"/>
      <c r="HR104" s="84"/>
      <c r="HS104" s="84"/>
      <c r="HT104" s="84"/>
      <c r="HU104" s="84"/>
      <c r="HV104" s="84"/>
      <c r="HW104" s="84"/>
      <c r="HX104" s="84"/>
      <c r="HY104" s="84"/>
      <c r="HZ104" s="84"/>
      <c r="IA104" s="84"/>
      <c r="IB104" s="84"/>
      <c r="IC104" s="84"/>
      <c r="ID104" s="84"/>
      <c r="IE104" s="84"/>
      <c r="IF104" s="84"/>
      <c r="IG104" s="84"/>
      <c r="IH104" s="84"/>
      <c r="II104" s="84"/>
      <c r="IJ104" s="84"/>
      <c r="IK104" s="84"/>
      <c r="IL104" s="84"/>
      <c r="IM104" s="84"/>
      <c r="IN104" s="84"/>
      <c r="IO104" s="84"/>
      <c r="IP104" s="84"/>
      <c r="IQ104" s="84"/>
      <c r="IR104" s="84"/>
      <c r="IS104" s="84"/>
      <c r="IT104" s="84"/>
      <c r="IU104" s="84"/>
      <c r="IV104" s="84"/>
    </row>
    <row r="105" spans="1:4" ht="33.75">
      <c r="A105" s="37" t="s">
        <v>7</v>
      </c>
      <c r="B105" s="34" t="s">
        <v>67</v>
      </c>
      <c r="C105" s="35">
        <v>200</v>
      </c>
      <c r="D105" s="70">
        <v>942454.53</v>
      </c>
    </row>
    <row r="106" spans="1:4" ht="16.5">
      <c r="A106" s="37" t="s">
        <v>8</v>
      </c>
      <c r="B106" s="34" t="s">
        <v>67</v>
      </c>
      <c r="C106" s="35">
        <v>300</v>
      </c>
      <c r="D106" s="36">
        <v>692022</v>
      </c>
    </row>
    <row r="107" spans="1:4" ht="34.5" customHeight="1">
      <c r="A107" s="65" t="s">
        <v>68</v>
      </c>
      <c r="B107" s="66" t="s">
        <v>69</v>
      </c>
      <c r="C107" s="66"/>
      <c r="D107" s="57">
        <f>D108</f>
        <v>327588.16</v>
      </c>
    </row>
    <row r="108" spans="1:4" ht="30" customHeight="1">
      <c r="A108" s="37" t="s">
        <v>7</v>
      </c>
      <c r="B108" s="67" t="s">
        <v>69</v>
      </c>
      <c r="C108" s="67" t="s">
        <v>70</v>
      </c>
      <c r="D108" s="36">
        <v>327588.16</v>
      </c>
    </row>
    <row r="109" spans="1:4" ht="16.5">
      <c r="A109" s="72" t="s">
        <v>71</v>
      </c>
      <c r="B109" s="64" t="s">
        <v>72</v>
      </c>
      <c r="C109" s="64"/>
      <c r="D109" s="54">
        <f>D110+D113</f>
        <v>9298578.53</v>
      </c>
    </row>
    <row r="110" spans="1:256" s="101" customFormat="1" ht="22.5" customHeight="1">
      <c r="A110" s="65" t="s">
        <v>73</v>
      </c>
      <c r="B110" s="66" t="s">
        <v>74</v>
      </c>
      <c r="C110" s="66"/>
      <c r="D110" s="57">
        <f>D112+D111</f>
        <v>8913638.53</v>
      </c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  <c r="GK110" s="84"/>
      <c r="GL110" s="84"/>
      <c r="GM110" s="84"/>
      <c r="GN110" s="84"/>
      <c r="GO110" s="84"/>
      <c r="GP110" s="84"/>
      <c r="GQ110" s="84"/>
      <c r="GX110" s="84"/>
      <c r="GY110" s="84"/>
      <c r="GZ110" s="84"/>
      <c r="HA110" s="84"/>
      <c r="HB110" s="84"/>
      <c r="HC110" s="84"/>
      <c r="HD110" s="84"/>
      <c r="HE110" s="84"/>
      <c r="HF110" s="84"/>
      <c r="HG110" s="84"/>
      <c r="HH110" s="84"/>
      <c r="HI110" s="84"/>
      <c r="HJ110" s="84"/>
      <c r="HK110" s="84"/>
      <c r="HL110" s="84"/>
      <c r="HM110" s="84"/>
      <c r="HN110" s="84"/>
      <c r="HO110" s="84"/>
      <c r="HP110" s="84"/>
      <c r="HQ110" s="84"/>
      <c r="HR110" s="84"/>
      <c r="HS110" s="84"/>
      <c r="HT110" s="84"/>
      <c r="HU110" s="84"/>
      <c r="HV110" s="84"/>
      <c r="HW110" s="84"/>
      <c r="HX110" s="84"/>
      <c r="HY110" s="84"/>
      <c r="HZ110" s="84"/>
      <c r="IA110" s="84"/>
      <c r="IB110" s="84"/>
      <c r="IC110" s="84"/>
      <c r="ID110" s="84"/>
      <c r="IE110" s="84"/>
      <c r="IF110" s="84"/>
      <c r="IG110" s="84"/>
      <c r="IH110" s="84"/>
      <c r="II110" s="84"/>
      <c r="IJ110" s="84"/>
      <c r="IK110" s="84"/>
      <c r="IL110" s="84"/>
      <c r="IM110" s="84"/>
      <c r="IN110" s="84"/>
      <c r="IO110" s="84"/>
      <c r="IP110" s="84"/>
      <c r="IQ110" s="84"/>
      <c r="IR110" s="84"/>
      <c r="IS110" s="84"/>
      <c r="IT110" s="84"/>
      <c r="IU110" s="84"/>
      <c r="IV110" s="84"/>
    </row>
    <row r="111" spans="1:256" s="101" customFormat="1" ht="33.75" customHeight="1">
      <c r="A111" s="37" t="s">
        <v>7</v>
      </c>
      <c r="B111" s="67" t="s">
        <v>74</v>
      </c>
      <c r="C111" s="67" t="s">
        <v>70</v>
      </c>
      <c r="D111" s="36">
        <v>192641.52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  <c r="HU111" s="86"/>
      <c r="HV111" s="86"/>
      <c r="HW111" s="86"/>
      <c r="HX111" s="86"/>
      <c r="HY111" s="86"/>
      <c r="HZ111" s="86"/>
      <c r="IA111" s="86"/>
      <c r="IB111" s="86"/>
      <c r="IC111" s="86"/>
      <c r="ID111" s="86"/>
      <c r="IE111" s="86"/>
      <c r="IF111" s="86"/>
      <c r="IG111" s="86"/>
      <c r="IH111" s="86"/>
      <c r="II111" s="86"/>
      <c r="IJ111" s="86"/>
      <c r="IK111" s="86"/>
      <c r="IL111" s="86"/>
      <c r="IM111" s="86"/>
      <c r="IN111" s="86"/>
      <c r="IO111" s="86"/>
      <c r="IP111" s="86"/>
      <c r="IQ111" s="86"/>
      <c r="IR111" s="86"/>
      <c r="IS111" s="86"/>
      <c r="IT111" s="86"/>
      <c r="IU111" s="86"/>
      <c r="IV111" s="86"/>
    </row>
    <row r="112" spans="1:4" ht="16.5">
      <c r="A112" s="37" t="s">
        <v>8</v>
      </c>
      <c r="B112" s="67" t="s">
        <v>74</v>
      </c>
      <c r="C112" s="67" t="s">
        <v>75</v>
      </c>
      <c r="D112" s="36">
        <v>8720997.01</v>
      </c>
    </row>
    <row r="113" spans="1:256" ht="16.5">
      <c r="A113" s="65" t="s">
        <v>76</v>
      </c>
      <c r="B113" s="66" t="s">
        <v>77</v>
      </c>
      <c r="C113" s="66"/>
      <c r="D113" s="57">
        <f>SUBTOTAL(9,D114:D116)</f>
        <v>384940</v>
      </c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256" ht="84" customHeight="1" hidden="1">
      <c r="A114" s="37" t="s">
        <v>6</v>
      </c>
      <c r="B114" s="67" t="s">
        <v>77</v>
      </c>
      <c r="C114" s="67" t="s">
        <v>41</v>
      </c>
      <c r="D114" s="36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  <c r="IU114" s="84"/>
      <c r="IV114" s="84"/>
    </row>
    <row r="115" spans="1:256" ht="33.75">
      <c r="A115" s="37" t="s">
        <v>7</v>
      </c>
      <c r="B115" s="67" t="s">
        <v>77</v>
      </c>
      <c r="C115" s="67" t="s">
        <v>70</v>
      </c>
      <c r="D115" s="36">
        <v>384940</v>
      </c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  <c r="GK115" s="84"/>
      <c r="GL115" s="84"/>
      <c r="GM115" s="84"/>
      <c r="GN115" s="84"/>
      <c r="GO115" s="84"/>
      <c r="GP115" s="84"/>
      <c r="GQ115" s="84"/>
      <c r="GX115" s="84"/>
      <c r="GY115" s="84"/>
      <c r="GZ115" s="84"/>
      <c r="HA115" s="84"/>
      <c r="HB115" s="84"/>
      <c r="HC115" s="84"/>
      <c r="HD115" s="84"/>
      <c r="HE115" s="84"/>
      <c r="HF115" s="84"/>
      <c r="HG115" s="84"/>
      <c r="HH115" s="84"/>
      <c r="HI115" s="84"/>
      <c r="HJ115" s="84"/>
      <c r="HK115" s="84"/>
      <c r="HL115" s="84"/>
      <c r="HM115" s="84"/>
      <c r="HN115" s="84"/>
      <c r="HO115" s="84"/>
      <c r="HP115" s="84"/>
      <c r="HQ115" s="84"/>
      <c r="HR115" s="84"/>
      <c r="HS115" s="84"/>
      <c r="HT115" s="84"/>
      <c r="HU115" s="84"/>
      <c r="HV115" s="84"/>
      <c r="HW115" s="84"/>
      <c r="HX115" s="84"/>
      <c r="HY115" s="84"/>
      <c r="HZ115" s="84"/>
      <c r="IA115" s="84"/>
      <c r="IB115" s="84"/>
      <c r="IC115" s="84"/>
      <c r="ID115" s="84"/>
      <c r="IE115" s="84"/>
      <c r="IF115" s="84"/>
      <c r="IG115" s="84"/>
      <c r="IH115" s="84"/>
      <c r="II115" s="84"/>
      <c r="IJ115" s="84"/>
      <c r="IK115" s="84"/>
      <c r="IL115" s="84"/>
      <c r="IM115" s="84"/>
      <c r="IN115" s="84"/>
      <c r="IO115" s="84"/>
      <c r="IP115" s="84"/>
      <c r="IQ115" s="84"/>
      <c r="IR115" s="84"/>
      <c r="IS115" s="84"/>
      <c r="IT115" s="84"/>
      <c r="IU115" s="84"/>
      <c r="IV115" s="84"/>
    </row>
    <row r="116" spans="1:4" ht="16.5" hidden="1">
      <c r="A116" s="37" t="s">
        <v>8</v>
      </c>
      <c r="B116" s="67">
        <v>1540000000</v>
      </c>
      <c r="C116" s="67" t="s">
        <v>75</v>
      </c>
      <c r="D116" s="36"/>
    </row>
    <row r="117" spans="1:4" ht="33.75">
      <c r="A117" s="72" t="s">
        <v>78</v>
      </c>
      <c r="B117" s="64" t="s">
        <v>79</v>
      </c>
      <c r="C117" s="64"/>
      <c r="D117" s="54">
        <f>D118+D120</f>
        <v>37629627.76</v>
      </c>
    </row>
    <row r="118" spans="1:205" s="108" customFormat="1" ht="16.5">
      <c r="A118" s="73" t="s">
        <v>80</v>
      </c>
      <c r="B118" s="74" t="s">
        <v>81</v>
      </c>
      <c r="C118" s="74"/>
      <c r="D118" s="75">
        <f>SUM(D119:D119)</f>
        <v>5497136.94</v>
      </c>
      <c r="GR118" s="109"/>
      <c r="GS118" s="109"/>
      <c r="GT118" s="109"/>
      <c r="GU118" s="109"/>
      <c r="GV118" s="109"/>
      <c r="GW118" s="109"/>
    </row>
    <row r="119" spans="1:4" ht="33.75">
      <c r="A119" s="37" t="s">
        <v>7</v>
      </c>
      <c r="B119" s="67" t="s">
        <v>81</v>
      </c>
      <c r="C119" s="67" t="s">
        <v>70</v>
      </c>
      <c r="D119" s="48">
        <v>5497136.94</v>
      </c>
    </row>
    <row r="120" spans="1:256" s="111" customFormat="1" ht="19.5" customHeight="1">
      <c r="A120" s="73" t="s">
        <v>82</v>
      </c>
      <c r="B120" s="74" t="s">
        <v>83</v>
      </c>
      <c r="C120" s="74"/>
      <c r="D120" s="75">
        <f>D121+D122</f>
        <v>32132490.82</v>
      </c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0"/>
      <c r="DW120" s="110"/>
      <c r="DX120" s="110"/>
      <c r="DY120" s="110"/>
      <c r="DZ120" s="110"/>
      <c r="EA120" s="110"/>
      <c r="EB120" s="110"/>
      <c r="EC120" s="110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S120" s="110"/>
      <c r="FT120" s="110"/>
      <c r="FU120" s="110"/>
      <c r="FV120" s="110"/>
      <c r="FW120" s="110"/>
      <c r="FX120" s="110"/>
      <c r="FY120" s="110"/>
      <c r="FZ120" s="110"/>
      <c r="GA120" s="110"/>
      <c r="GB120" s="110"/>
      <c r="GC120" s="110"/>
      <c r="GD120" s="110"/>
      <c r="GE120" s="110"/>
      <c r="GF120" s="110"/>
      <c r="GG120" s="110"/>
      <c r="GH120" s="110"/>
      <c r="GI120" s="110"/>
      <c r="GJ120" s="110"/>
      <c r="GK120" s="110"/>
      <c r="GL120" s="110"/>
      <c r="GM120" s="110"/>
      <c r="GN120" s="110"/>
      <c r="GO120" s="110"/>
      <c r="GP120" s="110"/>
      <c r="GQ120" s="110"/>
      <c r="GX120" s="110"/>
      <c r="GY120" s="110"/>
      <c r="GZ120" s="110"/>
      <c r="HA120" s="110"/>
      <c r="HB120" s="110"/>
      <c r="HC120" s="110"/>
      <c r="HD120" s="110"/>
      <c r="HE120" s="110"/>
      <c r="HF120" s="110"/>
      <c r="HG120" s="110"/>
      <c r="HH120" s="110"/>
      <c r="HI120" s="110"/>
      <c r="HJ120" s="110"/>
      <c r="HK120" s="110"/>
      <c r="HL120" s="110"/>
      <c r="HM120" s="110"/>
      <c r="HN120" s="110"/>
      <c r="HO120" s="110"/>
      <c r="HP120" s="110"/>
      <c r="HQ120" s="110"/>
      <c r="HR120" s="110"/>
      <c r="HS120" s="110"/>
      <c r="HT120" s="110"/>
      <c r="HU120" s="110"/>
      <c r="HV120" s="110"/>
      <c r="HW120" s="110"/>
      <c r="HX120" s="110"/>
      <c r="HY120" s="110"/>
      <c r="HZ120" s="110"/>
      <c r="IA120" s="110"/>
      <c r="IB120" s="110"/>
      <c r="IC120" s="110"/>
      <c r="ID120" s="110"/>
      <c r="IE120" s="110"/>
      <c r="IF120" s="110"/>
      <c r="IG120" s="110"/>
      <c r="IH120" s="110"/>
      <c r="II120" s="110"/>
      <c r="IJ120" s="110"/>
      <c r="IK120" s="110"/>
      <c r="IL120" s="110"/>
      <c r="IM120" s="110"/>
      <c r="IN120" s="110"/>
      <c r="IO120" s="110"/>
      <c r="IP120" s="110"/>
      <c r="IQ120" s="110"/>
      <c r="IR120" s="110"/>
      <c r="IS120" s="110"/>
      <c r="IT120" s="110"/>
      <c r="IU120" s="110"/>
      <c r="IV120" s="110"/>
    </row>
    <row r="121" spans="1:4" ht="16.5">
      <c r="A121" s="37" t="s">
        <v>8</v>
      </c>
      <c r="B121" s="67" t="s">
        <v>83</v>
      </c>
      <c r="C121" s="67" t="s">
        <v>75</v>
      </c>
      <c r="D121" s="36">
        <f>8298990.32+23833500.5</f>
        <v>32132490.82</v>
      </c>
    </row>
    <row r="122" spans="1:4" ht="33.75">
      <c r="A122" s="37" t="s">
        <v>32</v>
      </c>
      <c r="B122" s="67" t="s">
        <v>83</v>
      </c>
      <c r="C122" s="67" t="s">
        <v>84</v>
      </c>
      <c r="D122" s="36">
        <v>0</v>
      </c>
    </row>
    <row r="123" spans="1:4" ht="16.5">
      <c r="A123" s="72" t="s">
        <v>85</v>
      </c>
      <c r="B123" s="64" t="s">
        <v>86</v>
      </c>
      <c r="C123" s="64"/>
      <c r="D123" s="54">
        <f>D124+D128+D132</f>
        <v>231285238.23000002</v>
      </c>
    </row>
    <row r="124" spans="1:4" ht="16.5">
      <c r="A124" s="65" t="s">
        <v>4</v>
      </c>
      <c r="B124" s="66" t="s">
        <v>87</v>
      </c>
      <c r="C124" s="66"/>
      <c r="D124" s="57">
        <f>SUM(D125:D127)</f>
        <v>32493042.23</v>
      </c>
    </row>
    <row r="125" spans="1:4" ht="51">
      <c r="A125" s="37" t="s">
        <v>6</v>
      </c>
      <c r="B125" s="67" t="s">
        <v>87</v>
      </c>
      <c r="C125" s="67" t="s">
        <v>41</v>
      </c>
      <c r="D125" s="36">
        <v>30608323.89</v>
      </c>
    </row>
    <row r="126" spans="1:4" ht="33.75">
      <c r="A126" s="37" t="s">
        <v>7</v>
      </c>
      <c r="B126" s="67" t="s">
        <v>87</v>
      </c>
      <c r="C126" s="67" t="s">
        <v>70</v>
      </c>
      <c r="D126" s="36">
        <v>1883893.83</v>
      </c>
    </row>
    <row r="127" spans="1:4" ht="16.5">
      <c r="A127" s="37" t="s">
        <v>9</v>
      </c>
      <c r="B127" s="67" t="s">
        <v>87</v>
      </c>
      <c r="C127" s="67" t="s">
        <v>48</v>
      </c>
      <c r="D127" s="36">
        <v>824.51</v>
      </c>
    </row>
    <row r="128" spans="1:4" ht="16.5">
      <c r="A128" s="58" t="s">
        <v>88</v>
      </c>
      <c r="B128" s="66" t="s">
        <v>89</v>
      </c>
      <c r="C128" s="66"/>
      <c r="D128" s="57">
        <f>SUM(D129:D131)</f>
        <v>197752226.20000002</v>
      </c>
    </row>
    <row r="129" spans="1:4" ht="33.75">
      <c r="A129" s="37" t="s">
        <v>7</v>
      </c>
      <c r="B129" s="67" t="s">
        <v>89</v>
      </c>
      <c r="C129" s="67" t="s">
        <v>70</v>
      </c>
      <c r="D129" s="36">
        <v>10193187.55</v>
      </c>
    </row>
    <row r="130" spans="1:4" ht="33.75">
      <c r="A130" s="37" t="s">
        <v>90</v>
      </c>
      <c r="B130" s="67" t="s">
        <v>89</v>
      </c>
      <c r="C130" s="67" t="s">
        <v>84</v>
      </c>
      <c r="D130" s="36">
        <v>187556288.65</v>
      </c>
    </row>
    <row r="131" spans="1:4" ht="16.5">
      <c r="A131" s="37" t="s">
        <v>9</v>
      </c>
      <c r="B131" s="67" t="s">
        <v>89</v>
      </c>
      <c r="C131" s="67" t="s">
        <v>48</v>
      </c>
      <c r="D131" s="36">
        <v>2750</v>
      </c>
    </row>
    <row r="132" spans="1:205" s="108" customFormat="1" ht="16.5">
      <c r="A132" s="73" t="s">
        <v>91</v>
      </c>
      <c r="B132" s="74" t="s">
        <v>92</v>
      </c>
      <c r="C132" s="74"/>
      <c r="D132" s="75">
        <f>D133+D134</f>
        <v>1039969.8</v>
      </c>
      <c r="GR132" s="109"/>
      <c r="GS132" s="109"/>
      <c r="GT132" s="109"/>
      <c r="GU132" s="109"/>
      <c r="GV132" s="109"/>
      <c r="GW132" s="109"/>
    </row>
    <row r="133" spans="1:4" ht="33.75">
      <c r="A133" s="37" t="s">
        <v>7</v>
      </c>
      <c r="B133" s="67" t="s">
        <v>92</v>
      </c>
      <c r="C133" s="67" t="s">
        <v>70</v>
      </c>
      <c r="D133" s="36">
        <v>881078.8</v>
      </c>
    </row>
    <row r="134" spans="1:4" ht="16.5">
      <c r="A134" s="37" t="s">
        <v>9</v>
      </c>
      <c r="B134" s="67" t="s">
        <v>92</v>
      </c>
      <c r="C134" s="67" t="s">
        <v>48</v>
      </c>
      <c r="D134" s="36">
        <v>158891</v>
      </c>
    </row>
    <row r="135" spans="1:205" s="108" customFormat="1" ht="17.25" customHeight="1">
      <c r="A135" s="63" t="s">
        <v>93</v>
      </c>
      <c r="B135" s="76" t="s">
        <v>94</v>
      </c>
      <c r="C135" s="76"/>
      <c r="D135" s="77">
        <f>D136+D141+D144</f>
        <v>123763568.53000002</v>
      </c>
      <c r="GR135" s="109"/>
      <c r="GS135" s="109"/>
      <c r="GT135" s="109"/>
      <c r="GU135" s="109"/>
      <c r="GV135" s="109"/>
      <c r="GW135" s="109"/>
    </row>
    <row r="136" spans="1:256" s="106" customFormat="1" ht="16.5">
      <c r="A136" s="65" t="s">
        <v>4</v>
      </c>
      <c r="B136" s="66" t="s">
        <v>95</v>
      </c>
      <c r="C136" s="66"/>
      <c r="D136" s="57">
        <f>SUBTOTAL(9,D137:D140)</f>
        <v>109896890.63000001</v>
      </c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  <c r="GK136" s="84"/>
      <c r="GL136" s="84"/>
      <c r="GM136" s="84"/>
      <c r="GN136" s="84"/>
      <c r="GO136" s="84"/>
      <c r="GP136" s="84"/>
      <c r="GQ136" s="84"/>
      <c r="GX136" s="84"/>
      <c r="GY136" s="84"/>
      <c r="GZ136" s="84"/>
      <c r="HA136" s="84"/>
      <c r="HB136" s="84"/>
      <c r="HC136" s="84"/>
      <c r="HD136" s="84"/>
      <c r="HE136" s="84"/>
      <c r="HF136" s="84"/>
      <c r="HG136" s="84"/>
      <c r="HH136" s="84"/>
      <c r="HI136" s="84"/>
      <c r="HJ136" s="84"/>
      <c r="HK136" s="84"/>
      <c r="HL136" s="84"/>
      <c r="HM136" s="84"/>
      <c r="HN136" s="84"/>
      <c r="HO136" s="84"/>
      <c r="HP136" s="84"/>
      <c r="HQ136" s="84"/>
      <c r="HR136" s="84"/>
      <c r="HS136" s="84"/>
      <c r="HT136" s="84"/>
      <c r="HU136" s="84"/>
      <c r="HV136" s="84"/>
      <c r="HW136" s="84"/>
      <c r="HX136" s="84"/>
      <c r="HY136" s="84"/>
      <c r="HZ136" s="84"/>
      <c r="IA136" s="84"/>
      <c r="IB136" s="84"/>
      <c r="IC136" s="84"/>
      <c r="ID136" s="84"/>
      <c r="IE136" s="84"/>
      <c r="IF136" s="84"/>
      <c r="IG136" s="84"/>
      <c r="IH136" s="84"/>
      <c r="II136" s="84"/>
      <c r="IJ136" s="84"/>
      <c r="IK136" s="84"/>
      <c r="IL136" s="84"/>
      <c r="IM136" s="84"/>
      <c r="IN136" s="84"/>
      <c r="IO136" s="84"/>
      <c r="IP136" s="84"/>
      <c r="IQ136" s="84"/>
      <c r="IR136" s="84"/>
      <c r="IS136" s="84"/>
      <c r="IT136" s="84"/>
      <c r="IU136" s="84"/>
      <c r="IV136" s="84"/>
    </row>
    <row r="137" spans="1:256" s="106" customFormat="1" ht="51">
      <c r="A137" s="37" t="s">
        <v>6</v>
      </c>
      <c r="B137" s="67" t="s">
        <v>95</v>
      </c>
      <c r="C137" s="67" t="s">
        <v>41</v>
      </c>
      <c r="D137" s="36">
        <f>88836742.99-2357339</f>
        <v>86479403.99</v>
      </c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  <c r="DT137" s="86"/>
      <c r="DU137" s="86"/>
      <c r="DV137" s="86"/>
      <c r="DW137" s="86"/>
      <c r="DX137" s="86"/>
      <c r="DY137" s="86"/>
      <c r="DZ137" s="86"/>
      <c r="EA137" s="86"/>
      <c r="EB137" s="86"/>
      <c r="EC137" s="86"/>
      <c r="ED137" s="86"/>
      <c r="EE137" s="86"/>
      <c r="EF137" s="86"/>
      <c r="EG137" s="86"/>
      <c r="EH137" s="86"/>
      <c r="EI137" s="86"/>
      <c r="EJ137" s="86"/>
      <c r="EK137" s="86"/>
      <c r="EL137" s="86"/>
      <c r="EM137" s="86"/>
      <c r="EN137" s="86"/>
      <c r="EO137" s="86"/>
      <c r="EP137" s="86"/>
      <c r="EQ137" s="86"/>
      <c r="ER137" s="86"/>
      <c r="ES137" s="86"/>
      <c r="ET137" s="86"/>
      <c r="EU137" s="86"/>
      <c r="EV137" s="86"/>
      <c r="EW137" s="86"/>
      <c r="EX137" s="86"/>
      <c r="EY137" s="86"/>
      <c r="EZ137" s="86"/>
      <c r="FA137" s="86"/>
      <c r="FB137" s="86"/>
      <c r="FC137" s="86"/>
      <c r="FD137" s="86"/>
      <c r="FE137" s="86"/>
      <c r="FF137" s="86"/>
      <c r="FG137" s="86"/>
      <c r="FH137" s="86"/>
      <c r="FI137" s="86"/>
      <c r="FJ137" s="86"/>
      <c r="FK137" s="86"/>
      <c r="FL137" s="86"/>
      <c r="FM137" s="86"/>
      <c r="FN137" s="86"/>
      <c r="FO137" s="86"/>
      <c r="FP137" s="86"/>
      <c r="FQ137" s="86"/>
      <c r="FR137" s="86"/>
      <c r="FS137" s="86"/>
      <c r="FT137" s="86"/>
      <c r="FU137" s="86"/>
      <c r="FV137" s="86"/>
      <c r="FW137" s="86"/>
      <c r="FX137" s="86"/>
      <c r="FY137" s="86"/>
      <c r="FZ137" s="86"/>
      <c r="GA137" s="86"/>
      <c r="GB137" s="86"/>
      <c r="GC137" s="86"/>
      <c r="GD137" s="86"/>
      <c r="GE137" s="86"/>
      <c r="GF137" s="86"/>
      <c r="GG137" s="86"/>
      <c r="GH137" s="86"/>
      <c r="GI137" s="86"/>
      <c r="GJ137" s="86"/>
      <c r="GK137" s="86"/>
      <c r="GL137" s="86"/>
      <c r="GM137" s="86"/>
      <c r="GN137" s="86"/>
      <c r="GO137" s="86"/>
      <c r="GP137" s="86"/>
      <c r="GQ137" s="86"/>
      <c r="GX137" s="86"/>
      <c r="GY137" s="86"/>
      <c r="GZ137" s="86"/>
      <c r="HA137" s="86"/>
      <c r="HB137" s="86"/>
      <c r="HC137" s="86"/>
      <c r="HD137" s="86"/>
      <c r="HE137" s="86"/>
      <c r="HF137" s="86"/>
      <c r="HG137" s="86"/>
      <c r="HH137" s="86"/>
      <c r="HI137" s="86"/>
      <c r="HJ137" s="86"/>
      <c r="HK137" s="86"/>
      <c r="HL137" s="86"/>
      <c r="HM137" s="86"/>
      <c r="HN137" s="86"/>
      <c r="HO137" s="86"/>
      <c r="HP137" s="86"/>
      <c r="HQ137" s="86"/>
      <c r="HR137" s="86"/>
      <c r="HS137" s="86"/>
      <c r="HT137" s="86"/>
      <c r="HU137" s="86"/>
      <c r="HV137" s="86"/>
      <c r="HW137" s="86"/>
      <c r="HX137" s="86"/>
      <c r="HY137" s="86"/>
      <c r="HZ137" s="86"/>
      <c r="IA137" s="86"/>
      <c r="IB137" s="86"/>
      <c r="IC137" s="86"/>
      <c r="ID137" s="86"/>
      <c r="IE137" s="86"/>
      <c r="IF137" s="86"/>
      <c r="IG137" s="86"/>
      <c r="IH137" s="86"/>
      <c r="II137" s="86"/>
      <c r="IJ137" s="86"/>
      <c r="IK137" s="86"/>
      <c r="IL137" s="86"/>
      <c r="IM137" s="86"/>
      <c r="IN137" s="86"/>
      <c r="IO137" s="86"/>
      <c r="IP137" s="86"/>
      <c r="IQ137" s="86"/>
      <c r="IR137" s="86"/>
      <c r="IS137" s="86"/>
      <c r="IT137" s="86"/>
      <c r="IU137" s="86"/>
      <c r="IV137" s="86"/>
    </row>
    <row r="138" spans="1:256" s="106" customFormat="1" ht="36.75" customHeight="1">
      <c r="A138" s="37" t="s">
        <v>7</v>
      </c>
      <c r="B138" s="67" t="s">
        <v>95</v>
      </c>
      <c r="C138" s="67" t="s">
        <v>70</v>
      </c>
      <c r="D138" s="36">
        <v>19844221.85</v>
      </c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  <c r="DI138" s="86"/>
      <c r="DJ138" s="86"/>
      <c r="DK138" s="86"/>
      <c r="DL138" s="86"/>
      <c r="DM138" s="86"/>
      <c r="DN138" s="86"/>
      <c r="DO138" s="86"/>
      <c r="DP138" s="86"/>
      <c r="DQ138" s="86"/>
      <c r="DR138" s="86"/>
      <c r="DS138" s="86"/>
      <c r="DT138" s="86"/>
      <c r="DU138" s="86"/>
      <c r="DV138" s="86"/>
      <c r="DW138" s="86"/>
      <c r="DX138" s="86"/>
      <c r="DY138" s="86"/>
      <c r="DZ138" s="86"/>
      <c r="EA138" s="86"/>
      <c r="EB138" s="86"/>
      <c r="EC138" s="86"/>
      <c r="ED138" s="86"/>
      <c r="EE138" s="86"/>
      <c r="EF138" s="86"/>
      <c r="EG138" s="86"/>
      <c r="EH138" s="86"/>
      <c r="EI138" s="86"/>
      <c r="EJ138" s="86"/>
      <c r="EK138" s="86"/>
      <c r="EL138" s="86"/>
      <c r="EM138" s="86"/>
      <c r="EN138" s="86"/>
      <c r="EO138" s="86"/>
      <c r="EP138" s="86"/>
      <c r="EQ138" s="86"/>
      <c r="ER138" s="86"/>
      <c r="ES138" s="86"/>
      <c r="ET138" s="86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6"/>
      <c r="FK138" s="86"/>
      <c r="FL138" s="86"/>
      <c r="FM138" s="86"/>
      <c r="FN138" s="86"/>
      <c r="FO138" s="86"/>
      <c r="FP138" s="86"/>
      <c r="FQ138" s="86"/>
      <c r="FR138" s="86"/>
      <c r="FS138" s="86"/>
      <c r="FT138" s="86"/>
      <c r="FU138" s="86"/>
      <c r="FV138" s="86"/>
      <c r="FW138" s="86"/>
      <c r="FX138" s="86"/>
      <c r="FY138" s="86"/>
      <c r="FZ138" s="86"/>
      <c r="GA138" s="86"/>
      <c r="GB138" s="86"/>
      <c r="GC138" s="86"/>
      <c r="GD138" s="86"/>
      <c r="GE138" s="86"/>
      <c r="GF138" s="86"/>
      <c r="GG138" s="86"/>
      <c r="GH138" s="86"/>
      <c r="GI138" s="86"/>
      <c r="GJ138" s="86"/>
      <c r="GK138" s="86"/>
      <c r="GL138" s="86"/>
      <c r="GM138" s="86"/>
      <c r="GN138" s="86"/>
      <c r="GO138" s="86"/>
      <c r="GP138" s="86"/>
      <c r="GQ138" s="86"/>
      <c r="GX138" s="86"/>
      <c r="GY138" s="86"/>
      <c r="GZ138" s="86"/>
      <c r="HA138" s="86"/>
      <c r="HB138" s="86"/>
      <c r="HC138" s="86"/>
      <c r="HD138" s="86"/>
      <c r="HE138" s="86"/>
      <c r="HF138" s="86"/>
      <c r="HG138" s="86"/>
      <c r="HH138" s="86"/>
      <c r="HI138" s="86"/>
      <c r="HJ138" s="86"/>
      <c r="HK138" s="86"/>
      <c r="HL138" s="86"/>
      <c r="HM138" s="86"/>
      <c r="HN138" s="86"/>
      <c r="HO138" s="86"/>
      <c r="HP138" s="86"/>
      <c r="HQ138" s="86"/>
      <c r="HR138" s="86"/>
      <c r="HS138" s="86"/>
      <c r="HT138" s="86"/>
      <c r="HU138" s="86"/>
      <c r="HV138" s="86"/>
      <c r="HW138" s="86"/>
      <c r="HX138" s="86"/>
      <c r="HY138" s="86"/>
      <c r="HZ138" s="86"/>
      <c r="IA138" s="86"/>
      <c r="IB138" s="86"/>
      <c r="IC138" s="86"/>
      <c r="ID138" s="86"/>
      <c r="IE138" s="86"/>
      <c r="IF138" s="86"/>
      <c r="IG138" s="86"/>
      <c r="IH138" s="86"/>
      <c r="II138" s="86"/>
      <c r="IJ138" s="86"/>
      <c r="IK138" s="86"/>
      <c r="IL138" s="86"/>
      <c r="IM138" s="86"/>
      <c r="IN138" s="86"/>
      <c r="IO138" s="86"/>
      <c r="IP138" s="86"/>
      <c r="IQ138" s="86"/>
      <c r="IR138" s="86"/>
      <c r="IS138" s="86"/>
      <c r="IT138" s="86"/>
      <c r="IU138" s="86"/>
      <c r="IV138" s="86"/>
    </row>
    <row r="139" spans="1:256" s="106" customFormat="1" ht="16.5">
      <c r="A139" s="37" t="s">
        <v>8</v>
      </c>
      <c r="B139" s="67" t="s">
        <v>95</v>
      </c>
      <c r="C139" s="67" t="s">
        <v>75</v>
      </c>
      <c r="D139" s="36">
        <v>100000</v>
      </c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  <c r="DI139" s="86"/>
      <c r="DJ139" s="86"/>
      <c r="DK139" s="86"/>
      <c r="DL139" s="86"/>
      <c r="DM139" s="86"/>
      <c r="DN139" s="86"/>
      <c r="DO139" s="86"/>
      <c r="DP139" s="86"/>
      <c r="DQ139" s="86"/>
      <c r="DR139" s="86"/>
      <c r="DS139" s="86"/>
      <c r="DT139" s="86"/>
      <c r="DU139" s="86"/>
      <c r="DV139" s="86"/>
      <c r="DW139" s="86"/>
      <c r="DX139" s="86"/>
      <c r="DY139" s="86"/>
      <c r="DZ139" s="86"/>
      <c r="EA139" s="86"/>
      <c r="EB139" s="86"/>
      <c r="EC139" s="86"/>
      <c r="ED139" s="86"/>
      <c r="EE139" s="86"/>
      <c r="EF139" s="86"/>
      <c r="EG139" s="86"/>
      <c r="EH139" s="86"/>
      <c r="EI139" s="86"/>
      <c r="EJ139" s="86"/>
      <c r="EK139" s="86"/>
      <c r="EL139" s="86"/>
      <c r="EM139" s="86"/>
      <c r="EN139" s="86"/>
      <c r="EO139" s="86"/>
      <c r="EP139" s="86"/>
      <c r="EQ139" s="86"/>
      <c r="ER139" s="86"/>
      <c r="ES139" s="86"/>
      <c r="ET139" s="86"/>
      <c r="EU139" s="86"/>
      <c r="EV139" s="86"/>
      <c r="EW139" s="86"/>
      <c r="EX139" s="86"/>
      <c r="EY139" s="86"/>
      <c r="EZ139" s="86"/>
      <c r="FA139" s="86"/>
      <c r="FB139" s="86"/>
      <c r="FC139" s="86"/>
      <c r="FD139" s="86"/>
      <c r="FE139" s="86"/>
      <c r="FF139" s="86"/>
      <c r="FG139" s="86"/>
      <c r="FH139" s="86"/>
      <c r="FI139" s="86"/>
      <c r="FJ139" s="86"/>
      <c r="FK139" s="86"/>
      <c r="FL139" s="86"/>
      <c r="FM139" s="86"/>
      <c r="FN139" s="86"/>
      <c r="FO139" s="86"/>
      <c r="FP139" s="86"/>
      <c r="FQ139" s="86"/>
      <c r="FR139" s="86"/>
      <c r="FS139" s="86"/>
      <c r="FT139" s="86"/>
      <c r="FU139" s="86"/>
      <c r="FV139" s="86"/>
      <c r="FW139" s="86"/>
      <c r="FX139" s="86"/>
      <c r="FY139" s="86"/>
      <c r="FZ139" s="86"/>
      <c r="GA139" s="86"/>
      <c r="GB139" s="86"/>
      <c r="GC139" s="86"/>
      <c r="GD139" s="86"/>
      <c r="GE139" s="86"/>
      <c r="GF139" s="86"/>
      <c r="GG139" s="86"/>
      <c r="GH139" s="86"/>
      <c r="GI139" s="86"/>
      <c r="GJ139" s="86"/>
      <c r="GK139" s="86"/>
      <c r="GL139" s="86"/>
      <c r="GM139" s="86"/>
      <c r="GN139" s="86"/>
      <c r="GO139" s="86"/>
      <c r="GP139" s="86"/>
      <c r="GQ139" s="86"/>
      <c r="GX139" s="86"/>
      <c r="GY139" s="86"/>
      <c r="GZ139" s="86"/>
      <c r="HA139" s="86"/>
      <c r="HB139" s="86"/>
      <c r="HC139" s="86"/>
      <c r="HD139" s="86"/>
      <c r="HE139" s="86"/>
      <c r="HF139" s="86"/>
      <c r="HG139" s="86"/>
      <c r="HH139" s="86"/>
      <c r="HI139" s="86"/>
      <c r="HJ139" s="86"/>
      <c r="HK139" s="86"/>
      <c r="HL139" s="86"/>
      <c r="HM139" s="86"/>
      <c r="HN139" s="86"/>
      <c r="HO139" s="86"/>
      <c r="HP139" s="86"/>
      <c r="HQ139" s="86"/>
      <c r="HR139" s="86"/>
      <c r="HS139" s="86"/>
      <c r="HT139" s="86"/>
      <c r="HU139" s="86"/>
      <c r="HV139" s="86"/>
      <c r="HW139" s="86"/>
      <c r="HX139" s="86"/>
      <c r="HY139" s="86"/>
      <c r="HZ139" s="86"/>
      <c r="IA139" s="86"/>
      <c r="IB139" s="86"/>
      <c r="IC139" s="86"/>
      <c r="ID139" s="86"/>
      <c r="IE139" s="86"/>
      <c r="IF139" s="86"/>
      <c r="IG139" s="86"/>
      <c r="IH139" s="86"/>
      <c r="II139" s="86"/>
      <c r="IJ139" s="86"/>
      <c r="IK139" s="86"/>
      <c r="IL139" s="86"/>
      <c r="IM139" s="86"/>
      <c r="IN139" s="86"/>
      <c r="IO139" s="86"/>
      <c r="IP139" s="86"/>
      <c r="IQ139" s="86"/>
      <c r="IR139" s="86"/>
      <c r="IS139" s="86"/>
      <c r="IT139" s="86"/>
      <c r="IU139" s="86"/>
      <c r="IV139" s="86"/>
    </row>
    <row r="140" spans="1:256" s="107" customFormat="1" ht="16.5">
      <c r="A140" s="37" t="s">
        <v>9</v>
      </c>
      <c r="B140" s="67" t="s">
        <v>95</v>
      </c>
      <c r="C140" s="67" t="s">
        <v>48</v>
      </c>
      <c r="D140" s="36">
        <v>3473264.79</v>
      </c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1:256" s="106" customFormat="1" ht="16.5">
      <c r="A141" s="65" t="s">
        <v>96</v>
      </c>
      <c r="B141" s="66" t="s">
        <v>97</v>
      </c>
      <c r="C141" s="66"/>
      <c r="D141" s="57">
        <f>D143+D142</f>
        <v>7676026.3100000005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X141" s="84"/>
      <c r="GY141" s="84"/>
      <c r="GZ141" s="84"/>
      <c r="HA141" s="84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4"/>
      <c r="IC141" s="84"/>
      <c r="ID141" s="84"/>
      <c r="IE141" s="84"/>
      <c r="IF141" s="84"/>
      <c r="IG141" s="84"/>
      <c r="IH141" s="84"/>
      <c r="II141" s="84"/>
      <c r="IJ141" s="84"/>
      <c r="IK141" s="84"/>
      <c r="IL141" s="84"/>
      <c r="IM141" s="84"/>
      <c r="IN141" s="84"/>
      <c r="IO141" s="84"/>
      <c r="IP141" s="84"/>
      <c r="IQ141" s="84"/>
      <c r="IR141" s="84"/>
      <c r="IS141" s="84"/>
      <c r="IT141" s="84"/>
      <c r="IU141" s="84"/>
      <c r="IV141" s="84"/>
    </row>
    <row r="142" spans="1:256" s="106" customFormat="1" ht="61.5" customHeight="1">
      <c r="A142" s="37" t="s">
        <v>6</v>
      </c>
      <c r="B142" s="67" t="s">
        <v>97</v>
      </c>
      <c r="C142" s="67" t="s">
        <v>41</v>
      </c>
      <c r="D142" s="36">
        <v>3292628.69</v>
      </c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X142" s="84"/>
      <c r="GY142" s="84"/>
      <c r="GZ142" s="84"/>
      <c r="HA142" s="84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4"/>
      <c r="IC142" s="84"/>
      <c r="ID142" s="84"/>
      <c r="IE142" s="84"/>
      <c r="IF142" s="84"/>
      <c r="IG142" s="84"/>
      <c r="IH142" s="84"/>
      <c r="II142" s="84"/>
      <c r="IJ142" s="84"/>
      <c r="IK142" s="84"/>
      <c r="IL142" s="84"/>
      <c r="IM142" s="84"/>
      <c r="IN142" s="84"/>
      <c r="IO142" s="84"/>
      <c r="IP142" s="84"/>
      <c r="IQ142" s="84"/>
      <c r="IR142" s="84"/>
      <c r="IS142" s="84"/>
      <c r="IT142" s="84"/>
      <c r="IU142" s="84"/>
      <c r="IV142" s="84"/>
    </row>
    <row r="143" spans="1:256" s="107" customFormat="1" ht="33.75" customHeight="1">
      <c r="A143" s="37" t="s">
        <v>7</v>
      </c>
      <c r="B143" s="67" t="s">
        <v>97</v>
      </c>
      <c r="C143" s="67" t="s">
        <v>70</v>
      </c>
      <c r="D143" s="36">
        <v>4383397.62</v>
      </c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86"/>
      <c r="EB143" s="86"/>
      <c r="EC143" s="86"/>
      <c r="ED143" s="86"/>
      <c r="EE143" s="86"/>
      <c r="EF143" s="86"/>
      <c r="EG143" s="86"/>
      <c r="EH143" s="86"/>
      <c r="EI143" s="86"/>
      <c r="EJ143" s="86"/>
      <c r="EK143" s="86"/>
      <c r="EL143" s="86"/>
      <c r="EM143" s="86"/>
      <c r="EN143" s="86"/>
      <c r="EO143" s="86"/>
      <c r="EP143" s="86"/>
      <c r="EQ143" s="86"/>
      <c r="ER143" s="86"/>
      <c r="ES143" s="86"/>
      <c r="ET143" s="86"/>
      <c r="EU143" s="86"/>
      <c r="EV143" s="86"/>
      <c r="EW143" s="86"/>
      <c r="EX143" s="86"/>
      <c r="EY143" s="86"/>
      <c r="EZ143" s="86"/>
      <c r="FA143" s="86"/>
      <c r="FB143" s="86"/>
      <c r="FC143" s="86"/>
      <c r="FD143" s="86"/>
      <c r="FE143" s="86"/>
      <c r="FF143" s="86"/>
      <c r="FG143" s="86"/>
      <c r="FH143" s="86"/>
      <c r="FI143" s="86"/>
      <c r="FJ143" s="86"/>
      <c r="FK143" s="86"/>
      <c r="FL143" s="86"/>
      <c r="FM143" s="86"/>
      <c r="FN143" s="86"/>
      <c r="FO143" s="86"/>
      <c r="FP143" s="86"/>
      <c r="FQ143" s="86"/>
      <c r="FR143" s="86"/>
      <c r="FS143" s="86"/>
      <c r="FT143" s="86"/>
      <c r="FU143" s="86"/>
      <c r="FV143" s="86"/>
      <c r="FW143" s="86"/>
      <c r="FX143" s="86"/>
      <c r="FY143" s="86"/>
      <c r="FZ143" s="86"/>
      <c r="GA143" s="86"/>
      <c r="GB143" s="86"/>
      <c r="GC143" s="86"/>
      <c r="GD143" s="86"/>
      <c r="GE143" s="86"/>
      <c r="GF143" s="86"/>
      <c r="GG143" s="86"/>
      <c r="GH143" s="86"/>
      <c r="GI143" s="86"/>
      <c r="GJ143" s="86"/>
      <c r="GK143" s="86"/>
      <c r="GL143" s="86"/>
      <c r="GM143" s="86"/>
      <c r="GN143" s="86"/>
      <c r="GO143" s="86"/>
      <c r="GP143" s="86"/>
      <c r="GQ143" s="86"/>
      <c r="GX143" s="86"/>
      <c r="GY143" s="86"/>
      <c r="GZ143" s="86"/>
      <c r="HA143" s="86"/>
      <c r="HB143" s="86"/>
      <c r="HC143" s="86"/>
      <c r="HD143" s="86"/>
      <c r="HE143" s="86"/>
      <c r="HF143" s="86"/>
      <c r="HG143" s="86"/>
      <c r="HH143" s="86"/>
      <c r="HI143" s="86"/>
      <c r="HJ143" s="86"/>
      <c r="HK143" s="86"/>
      <c r="HL143" s="86"/>
      <c r="HM143" s="86"/>
      <c r="HN143" s="86"/>
      <c r="HO143" s="86"/>
      <c r="HP143" s="86"/>
      <c r="HQ143" s="86"/>
      <c r="HR143" s="86"/>
      <c r="HS143" s="86"/>
      <c r="HT143" s="86"/>
      <c r="HU143" s="86"/>
      <c r="HV143" s="86"/>
      <c r="HW143" s="86"/>
      <c r="HX143" s="86"/>
      <c r="HY143" s="86"/>
      <c r="HZ143" s="86"/>
      <c r="IA143" s="86"/>
      <c r="IB143" s="86"/>
      <c r="IC143" s="86"/>
      <c r="ID143" s="86"/>
      <c r="IE143" s="86"/>
      <c r="IF143" s="86"/>
      <c r="IG143" s="86"/>
      <c r="IH143" s="86"/>
      <c r="II143" s="86"/>
      <c r="IJ143" s="86"/>
      <c r="IK143" s="86"/>
      <c r="IL143" s="86"/>
      <c r="IM143" s="86"/>
      <c r="IN143" s="86"/>
      <c r="IO143" s="86"/>
      <c r="IP143" s="86"/>
      <c r="IQ143" s="86"/>
      <c r="IR143" s="86"/>
      <c r="IS143" s="86"/>
      <c r="IT143" s="86"/>
      <c r="IU143" s="86"/>
      <c r="IV143" s="86"/>
    </row>
    <row r="144" spans="1:4" ht="16.5">
      <c r="A144" s="65" t="s">
        <v>98</v>
      </c>
      <c r="B144" s="66" t="s">
        <v>99</v>
      </c>
      <c r="C144" s="66"/>
      <c r="D144" s="57">
        <f>D146+D145</f>
        <v>6190651.59</v>
      </c>
    </row>
    <row r="145" spans="1:4" ht="51">
      <c r="A145" s="37" t="s">
        <v>6</v>
      </c>
      <c r="B145" s="78" t="s">
        <v>99</v>
      </c>
      <c r="C145" s="67" t="s">
        <v>41</v>
      </c>
      <c r="D145" s="36">
        <v>4755355.45</v>
      </c>
    </row>
    <row r="146" spans="1:4" ht="30.75" customHeight="1">
      <c r="A146" s="37" t="s">
        <v>7</v>
      </c>
      <c r="B146" s="67" t="s">
        <v>99</v>
      </c>
      <c r="C146" s="67" t="s">
        <v>70</v>
      </c>
      <c r="D146" s="36">
        <v>1435296.14</v>
      </c>
    </row>
    <row r="147" spans="1:4" ht="16.5">
      <c r="A147" s="72" t="s">
        <v>100</v>
      </c>
      <c r="B147" s="64" t="s">
        <v>101</v>
      </c>
      <c r="C147" s="64"/>
      <c r="D147" s="54">
        <f>D148</f>
        <v>1139317.52</v>
      </c>
    </row>
    <row r="148" spans="1:256" s="106" customFormat="1" ht="33.75">
      <c r="A148" s="79" t="s">
        <v>102</v>
      </c>
      <c r="B148" s="66" t="s">
        <v>103</v>
      </c>
      <c r="C148" s="66"/>
      <c r="D148" s="57">
        <f>D149+D150+D151</f>
        <v>1139317.52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  <c r="GK148" s="84"/>
      <c r="GL148" s="84"/>
      <c r="GM148" s="84"/>
      <c r="GN148" s="84"/>
      <c r="GO148" s="84"/>
      <c r="GP148" s="84"/>
      <c r="GQ148" s="84"/>
      <c r="GX148" s="84"/>
      <c r="GY148" s="84"/>
      <c r="GZ148" s="84"/>
      <c r="HA148" s="84"/>
      <c r="HB148" s="84"/>
      <c r="HC148" s="84"/>
      <c r="HD148" s="84"/>
      <c r="HE148" s="84"/>
      <c r="HF148" s="84"/>
      <c r="HG148" s="84"/>
      <c r="HH148" s="84"/>
      <c r="HI148" s="84"/>
      <c r="HJ148" s="84"/>
      <c r="HK148" s="84"/>
      <c r="HL148" s="84"/>
      <c r="HM148" s="84"/>
      <c r="HN148" s="84"/>
      <c r="HO148" s="84"/>
      <c r="HP148" s="84"/>
      <c r="HQ148" s="84"/>
      <c r="HR148" s="84"/>
      <c r="HS148" s="84"/>
      <c r="HT148" s="84"/>
      <c r="HU148" s="84"/>
      <c r="HV148" s="84"/>
      <c r="HW148" s="84"/>
      <c r="HX148" s="84"/>
      <c r="HY148" s="84"/>
      <c r="HZ148" s="84"/>
      <c r="IA148" s="84"/>
      <c r="IB148" s="84"/>
      <c r="IC148" s="84"/>
      <c r="ID148" s="84"/>
      <c r="IE148" s="84"/>
      <c r="IF148" s="84"/>
      <c r="IG148" s="84"/>
      <c r="IH148" s="84"/>
      <c r="II148" s="84"/>
      <c r="IJ148" s="84"/>
      <c r="IK148" s="84"/>
      <c r="IL148" s="84"/>
      <c r="IM148" s="84"/>
      <c r="IN148" s="84"/>
      <c r="IO148" s="84"/>
      <c r="IP148" s="84"/>
      <c r="IQ148" s="84"/>
      <c r="IR148" s="84"/>
      <c r="IS148" s="84"/>
      <c r="IT148" s="84"/>
      <c r="IU148" s="84"/>
      <c r="IV148" s="84"/>
    </row>
    <row r="149" spans="1:256" s="107" customFormat="1" ht="83.25" customHeight="1" hidden="1">
      <c r="A149" s="37" t="s">
        <v>6</v>
      </c>
      <c r="B149" s="66" t="s">
        <v>103</v>
      </c>
      <c r="C149" s="67" t="s">
        <v>41</v>
      </c>
      <c r="D149" s="3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  <c r="IG149" s="86"/>
      <c r="IH149" s="86"/>
      <c r="II149" s="86"/>
      <c r="IJ149" s="86"/>
      <c r="IK149" s="86"/>
      <c r="IL149" s="86"/>
      <c r="IM149" s="86"/>
      <c r="IN149" s="86"/>
      <c r="IO149" s="86"/>
      <c r="IP149" s="86"/>
      <c r="IQ149" s="86"/>
      <c r="IR149" s="86"/>
      <c r="IS149" s="86"/>
      <c r="IT149" s="86"/>
      <c r="IU149" s="86"/>
      <c r="IV149" s="86"/>
    </row>
    <row r="150" spans="1:4" ht="33.75">
      <c r="A150" s="37" t="s">
        <v>7</v>
      </c>
      <c r="B150" s="67" t="s">
        <v>103</v>
      </c>
      <c r="C150" s="67" t="s">
        <v>70</v>
      </c>
      <c r="D150" s="36">
        <v>692930.52</v>
      </c>
    </row>
    <row r="151" spans="1:4" ht="16.5">
      <c r="A151" s="37" t="s">
        <v>8</v>
      </c>
      <c r="B151" s="67" t="s">
        <v>103</v>
      </c>
      <c r="C151" s="67" t="s">
        <v>75</v>
      </c>
      <c r="D151" s="36">
        <v>446387</v>
      </c>
    </row>
    <row r="152" spans="1:256" s="101" customFormat="1" ht="33.75">
      <c r="A152" s="51" t="s">
        <v>104</v>
      </c>
      <c r="B152" s="80">
        <v>3200000000</v>
      </c>
      <c r="C152" s="80"/>
      <c r="D152" s="81">
        <f>D153</f>
        <v>3487500</v>
      </c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  <c r="GK152" s="84"/>
      <c r="GL152" s="84"/>
      <c r="GM152" s="84"/>
      <c r="GN152" s="84"/>
      <c r="GO152" s="84"/>
      <c r="GP152" s="84"/>
      <c r="GQ152" s="84"/>
      <c r="GX152" s="84"/>
      <c r="GY152" s="84"/>
      <c r="GZ152" s="84"/>
      <c r="HA152" s="84"/>
      <c r="HB152" s="84"/>
      <c r="HC152" s="84"/>
      <c r="HD152" s="84"/>
      <c r="HE152" s="84"/>
      <c r="HF152" s="84"/>
      <c r="HG152" s="84"/>
      <c r="HH152" s="84"/>
      <c r="HI152" s="84"/>
      <c r="HJ152" s="84"/>
      <c r="HK152" s="84"/>
      <c r="HL152" s="84"/>
      <c r="HM152" s="84"/>
      <c r="HN152" s="84"/>
      <c r="HO152" s="84"/>
      <c r="HP152" s="84"/>
      <c r="HQ152" s="84"/>
      <c r="HR152" s="84"/>
      <c r="HS152" s="84"/>
      <c r="HT152" s="84"/>
      <c r="HU152" s="84"/>
      <c r="HV152" s="84"/>
      <c r="HW152" s="84"/>
      <c r="HX152" s="84"/>
      <c r="HY152" s="84"/>
      <c r="HZ152" s="84"/>
      <c r="IA152" s="84"/>
      <c r="IB152" s="84"/>
      <c r="IC152" s="84"/>
      <c r="ID152" s="84"/>
      <c r="IE152" s="84"/>
      <c r="IF152" s="84"/>
      <c r="IG152" s="84"/>
      <c r="IH152" s="84"/>
      <c r="II152" s="84"/>
      <c r="IJ152" s="84"/>
      <c r="IK152" s="84"/>
      <c r="IL152" s="84"/>
      <c r="IM152" s="84"/>
      <c r="IN152" s="84"/>
      <c r="IO152" s="84"/>
      <c r="IP152" s="84"/>
      <c r="IQ152" s="84"/>
      <c r="IR152" s="84"/>
      <c r="IS152" s="84"/>
      <c r="IT152" s="84"/>
      <c r="IU152" s="84"/>
      <c r="IV152" s="84"/>
    </row>
    <row r="153" spans="1:256" s="101" customFormat="1" ht="16.5">
      <c r="A153" s="59" t="s">
        <v>105</v>
      </c>
      <c r="B153" s="69">
        <v>3210000000</v>
      </c>
      <c r="C153" s="69"/>
      <c r="D153" s="82">
        <f>D154+D155</f>
        <v>3487500</v>
      </c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  <c r="IU153" s="84"/>
      <c r="IV153" s="84"/>
    </row>
    <row r="154" spans="1:256" s="101" customFormat="1" ht="33.75">
      <c r="A154" s="33" t="s">
        <v>7</v>
      </c>
      <c r="B154" s="68">
        <v>3210000000</v>
      </c>
      <c r="C154" s="68">
        <v>200</v>
      </c>
      <c r="D154" s="36">
        <v>80000</v>
      </c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  <c r="GK154" s="84"/>
      <c r="GL154" s="84"/>
      <c r="GM154" s="84"/>
      <c r="GN154" s="84"/>
      <c r="GO154" s="84"/>
      <c r="GP154" s="84"/>
      <c r="GQ154" s="84"/>
      <c r="GX154" s="84"/>
      <c r="GY154" s="84"/>
      <c r="GZ154" s="84"/>
      <c r="HA154" s="84"/>
      <c r="HB154" s="84"/>
      <c r="HC154" s="84"/>
      <c r="HD154" s="84"/>
      <c r="HE154" s="84"/>
      <c r="HF154" s="84"/>
      <c r="HG154" s="84"/>
      <c r="HH154" s="84"/>
      <c r="HI154" s="84"/>
      <c r="HJ154" s="84"/>
      <c r="HK154" s="84"/>
      <c r="HL154" s="84"/>
      <c r="HM154" s="84"/>
      <c r="HN154" s="84"/>
      <c r="HO154" s="84"/>
      <c r="HP154" s="84"/>
      <c r="HQ154" s="84"/>
      <c r="HR154" s="84"/>
      <c r="HS154" s="84"/>
      <c r="HT154" s="84"/>
      <c r="HU154" s="84"/>
      <c r="HV154" s="84"/>
      <c r="HW154" s="84"/>
      <c r="HX154" s="84"/>
      <c r="HY154" s="84"/>
      <c r="HZ154" s="84"/>
      <c r="IA154" s="84"/>
      <c r="IB154" s="84"/>
      <c r="IC154" s="84"/>
      <c r="ID154" s="84"/>
      <c r="IE154" s="84"/>
      <c r="IF154" s="84"/>
      <c r="IG154" s="84"/>
      <c r="IH154" s="84"/>
      <c r="II154" s="84"/>
      <c r="IJ154" s="84"/>
      <c r="IK154" s="84"/>
      <c r="IL154" s="84"/>
      <c r="IM154" s="84"/>
      <c r="IN154" s="84"/>
      <c r="IO154" s="84"/>
      <c r="IP154" s="84"/>
      <c r="IQ154" s="84"/>
      <c r="IR154" s="84"/>
      <c r="IS154" s="84"/>
      <c r="IT154" s="84"/>
      <c r="IU154" s="84"/>
      <c r="IV154" s="84"/>
    </row>
    <row r="155" spans="1:4" ht="33.75">
      <c r="A155" s="37" t="s">
        <v>16</v>
      </c>
      <c r="B155" s="68">
        <v>3210000000</v>
      </c>
      <c r="C155" s="68">
        <v>600</v>
      </c>
      <c r="D155" s="36">
        <v>3407500</v>
      </c>
    </row>
    <row r="156" spans="1:4" ht="33.75">
      <c r="A156" s="83" t="s">
        <v>106</v>
      </c>
      <c r="B156" s="80">
        <v>2200000000</v>
      </c>
      <c r="C156" s="112"/>
      <c r="D156" s="81">
        <f>D157</f>
        <v>1488196.91</v>
      </c>
    </row>
    <row r="157" spans="1:4" ht="51">
      <c r="A157" s="65" t="s">
        <v>107</v>
      </c>
      <c r="B157" s="69">
        <v>2220000000</v>
      </c>
      <c r="C157" s="69"/>
      <c r="D157" s="82">
        <f>D158</f>
        <v>1488196.91</v>
      </c>
    </row>
    <row r="158" spans="1:4" ht="33.75">
      <c r="A158" s="37" t="s">
        <v>7</v>
      </c>
      <c r="B158" s="68">
        <v>2220000000</v>
      </c>
      <c r="C158" s="68">
        <v>200</v>
      </c>
      <c r="D158" s="48">
        <v>1488196.91</v>
      </c>
    </row>
    <row r="159" spans="1:256" ht="16.5">
      <c r="A159" s="51" t="s">
        <v>108</v>
      </c>
      <c r="B159" s="80">
        <v>2900000000</v>
      </c>
      <c r="C159" s="80"/>
      <c r="D159" s="81">
        <f>D160+D162+D164</f>
        <v>1961724.6</v>
      </c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  <c r="IV159" s="84"/>
    </row>
    <row r="160" spans="1:256" ht="33.75">
      <c r="A160" s="59" t="s">
        <v>109</v>
      </c>
      <c r="B160" s="69">
        <v>2930000000</v>
      </c>
      <c r="C160" s="69"/>
      <c r="D160" s="82">
        <f>D161</f>
        <v>1645546.2</v>
      </c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  <c r="IV160" s="84"/>
    </row>
    <row r="161" spans="1:256" ht="33.75">
      <c r="A161" s="33" t="s">
        <v>7</v>
      </c>
      <c r="B161" s="68">
        <v>2930000000</v>
      </c>
      <c r="C161" s="68">
        <v>200</v>
      </c>
      <c r="D161" s="36">
        <v>1645546.2</v>
      </c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  <c r="IV161" s="84"/>
    </row>
    <row r="162" spans="1:256" ht="16.5" hidden="1">
      <c r="A162" s="85" t="s">
        <v>110</v>
      </c>
      <c r="B162" s="69">
        <v>2940000000</v>
      </c>
      <c r="C162" s="69"/>
      <c r="D162" s="82">
        <f>D163</f>
        <v>0</v>
      </c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  <c r="IV162" s="84"/>
    </row>
    <row r="163" spans="1:4" ht="33.75" hidden="1">
      <c r="A163" s="37" t="s">
        <v>7</v>
      </c>
      <c r="B163" s="68">
        <v>2940000000</v>
      </c>
      <c r="C163" s="68">
        <v>200</v>
      </c>
      <c r="D163" s="36"/>
    </row>
    <row r="164" spans="1:256" ht="33.75">
      <c r="A164" s="59" t="s">
        <v>111</v>
      </c>
      <c r="B164" s="69">
        <v>2970000000</v>
      </c>
      <c r="C164" s="69"/>
      <c r="D164" s="82">
        <f>D165</f>
        <v>316178.4</v>
      </c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  <c r="IU164" s="84"/>
      <c r="IV164" s="84"/>
    </row>
    <row r="165" spans="1:4" ht="33.75">
      <c r="A165" s="37" t="s">
        <v>7</v>
      </c>
      <c r="B165" s="68">
        <v>2970000000</v>
      </c>
      <c r="C165" s="68">
        <v>200</v>
      </c>
      <c r="D165" s="36">
        <v>316178.4</v>
      </c>
    </row>
    <row r="166" spans="1:256" ht="16.5">
      <c r="A166" s="72" t="s">
        <v>112</v>
      </c>
      <c r="B166" s="80">
        <v>1300000000</v>
      </c>
      <c r="C166" s="80"/>
      <c r="D166" s="81">
        <f>D167</f>
        <v>30505104.43</v>
      </c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  <c r="GK166" s="84"/>
      <c r="GL166" s="84"/>
      <c r="GM166" s="84"/>
      <c r="GN166" s="84"/>
      <c r="GO166" s="84"/>
      <c r="GP166" s="84"/>
      <c r="GQ166" s="84"/>
      <c r="GX166" s="84"/>
      <c r="GY166" s="84"/>
      <c r="GZ166" s="84"/>
      <c r="HA166" s="84"/>
      <c r="HB166" s="84"/>
      <c r="HC166" s="84"/>
      <c r="HD166" s="84"/>
      <c r="HE166" s="84"/>
      <c r="HF166" s="84"/>
      <c r="HG166" s="84"/>
      <c r="HH166" s="84"/>
      <c r="HI166" s="84"/>
      <c r="HJ166" s="84"/>
      <c r="HK166" s="84"/>
      <c r="HL166" s="84"/>
      <c r="HM166" s="84"/>
      <c r="HN166" s="84"/>
      <c r="HO166" s="84"/>
      <c r="HP166" s="84"/>
      <c r="HQ166" s="84"/>
      <c r="HR166" s="84"/>
      <c r="HS166" s="84"/>
      <c r="HT166" s="84"/>
      <c r="HU166" s="84"/>
      <c r="HV166" s="84"/>
      <c r="HW166" s="84"/>
      <c r="HX166" s="84"/>
      <c r="HY166" s="84"/>
      <c r="HZ166" s="84"/>
      <c r="IA166" s="84"/>
      <c r="IB166" s="84"/>
      <c r="IC166" s="84"/>
      <c r="ID166" s="84"/>
      <c r="IE166" s="84"/>
      <c r="IF166" s="84"/>
      <c r="IG166" s="84"/>
      <c r="IH166" s="84"/>
      <c r="II166" s="84"/>
      <c r="IJ166" s="84"/>
      <c r="IK166" s="84"/>
      <c r="IL166" s="84"/>
      <c r="IM166" s="84"/>
      <c r="IN166" s="84"/>
      <c r="IO166" s="84"/>
      <c r="IP166" s="84"/>
      <c r="IQ166" s="84"/>
      <c r="IR166" s="84"/>
      <c r="IS166" s="84"/>
      <c r="IT166" s="84"/>
      <c r="IU166" s="84"/>
      <c r="IV166" s="84"/>
    </row>
    <row r="167" spans="1:256" ht="33.75">
      <c r="A167" s="87" t="s">
        <v>113</v>
      </c>
      <c r="B167" s="69">
        <v>1320000000</v>
      </c>
      <c r="C167" s="69"/>
      <c r="D167" s="82">
        <f>D168</f>
        <v>30505104.43</v>
      </c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  <c r="GK167" s="84"/>
      <c r="GL167" s="84"/>
      <c r="GM167" s="84"/>
      <c r="GN167" s="84"/>
      <c r="GO167" s="84"/>
      <c r="GP167" s="84"/>
      <c r="GQ167" s="84"/>
      <c r="GX167" s="84"/>
      <c r="GY167" s="84"/>
      <c r="GZ167" s="84"/>
      <c r="HA167" s="84"/>
      <c r="HB167" s="84"/>
      <c r="HC167" s="84"/>
      <c r="HD167" s="84"/>
      <c r="HE167" s="84"/>
      <c r="HF167" s="84"/>
      <c r="HG167" s="84"/>
      <c r="HH167" s="84"/>
      <c r="HI167" s="84"/>
      <c r="HJ167" s="84"/>
      <c r="HK167" s="84"/>
      <c r="HL167" s="84"/>
      <c r="HM167" s="84"/>
      <c r="HN167" s="84"/>
      <c r="HO167" s="84"/>
      <c r="HP167" s="84"/>
      <c r="HQ167" s="84"/>
      <c r="HR167" s="84"/>
      <c r="HS167" s="84"/>
      <c r="HT167" s="84"/>
      <c r="HU167" s="84"/>
      <c r="HV167" s="84"/>
      <c r="HW167" s="84"/>
      <c r="HX167" s="84"/>
      <c r="HY167" s="84"/>
      <c r="HZ167" s="84"/>
      <c r="IA167" s="84"/>
      <c r="IB167" s="84"/>
      <c r="IC167" s="84"/>
      <c r="ID167" s="84"/>
      <c r="IE167" s="84"/>
      <c r="IF167" s="84"/>
      <c r="IG167" s="84"/>
      <c r="IH167" s="84"/>
      <c r="II167" s="84"/>
      <c r="IJ167" s="84"/>
      <c r="IK167" s="84"/>
      <c r="IL167" s="84"/>
      <c r="IM167" s="84"/>
      <c r="IN167" s="84"/>
      <c r="IO167" s="84"/>
      <c r="IP167" s="84"/>
      <c r="IQ167" s="84"/>
      <c r="IR167" s="84"/>
      <c r="IS167" s="84"/>
      <c r="IT167" s="84"/>
      <c r="IU167" s="84"/>
      <c r="IV167" s="84"/>
    </row>
    <row r="168" spans="1:4" ht="33.75">
      <c r="A168" s="37" t="s">
        <v>7</v>
      </c>
      <c r="B168" s="68">
        <v>1320000000</v>
      </c>
      <c r="C168" s="68">
        <v>200</v>
      </c>
      <c r="D168" s="36">
        <v>30505104.43</v>
      </c>
    </row>
    <row r="169" spans="1:256" ht="15.75" hidden="1">
      <c r="A169" s="88"/>
      <c r="B169" s="89"/>
      <c r="C169" s="89"/>
      <c r="D169" s="113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/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  <c r="DG169" s="98"/>
      <c r="DH169" s="98"/>
      <c r="DI169" s="98"/>
      <c r="DJ169" s="98"/>
      <c r="DK169" s="98"/>
      <c r="DL169" s="98"/>
      <c r="DM169" s="98"/>
      <c r="DN169" s="98"/>
      <c r="DO169" s="98"/>
      <c r="DP169" s="98"/>
      <c r="DQ169" s="98"/>
      <c r="DR169" s="98"/>
      <c r="DS169" s="98"/>
      <c r="DT169" s="98"/>
      <c r="DU169" s="98"/>
      <c r="DV169" s="98"/>
      <c r="DW169" s="98"/>
      <c r="DX169" s="98"/>
      <c r="DY169" s="98"/>
      <c r="DZ169" s="98"/>
      <c r="EA169" s="98"/>
      <c r="EB169" s="98"/>
      <c r="EC169" s="98"/>
      <c r="ED169" s="98"/>
      <c r="EE169" s="98"/>
      <c r="EF169" s="98"/>
      <c r="EG169" s="98"/>
      <c r="EH169" s="98"/>
      <c r="EI169" s="98"/>
      <c r="EJ169" s="98"/>
      <c r="EK169" s="98"/>
      <c r="EL169" s="98"/>
      <c r="EM169" s="98"/>
      <c r="EN169" s="98"/>
      <c r="EO169" s="98"/>
      <c r="EP169" s="98"/>
      <c r="EQ169" s="98"/>
      <c r="ER169" s="98"/>
      <c r="ES169" s="98"/>
      <c r="ET169" s="98"/>
      <c r="EU169" s="98"/>
      <c r="EV169" s="98"/>
      <c r="EW169" s="98"/>
      <c r="EX169" s="98"/>
      <c r="EY169" s="98"/>
      <c r="EZ169" s="98"/>
      <c r="FA169" s="98"/>
      <c r="FB169" s="98"/>
      <c r="FC169" s="98"/>
      <c r="FD169" s="98"/>
      <c r="FE169" s="98"/>
      <c r="FF169" s="98"/>
      <c r="FG169" s="98"/>
      <c r="FH169" s="98"/>
      <c r="FI169" s="98"/>
      <c r="FJ169" s="98"/>
      <c r="FK169" s="98"/>
      <c r="FL169" s="98"/>
      <c r="FM169" s="98"/>
      <c r="FN169" s="98"/>
      <c r="FO169" s="98"/>
      <c r="FP169" s="98"/>
      <c r="FQ169" s="98"/>
      <c r="FR169" s="98"/>
      <c r="FS169" s="98"/>
      <c r="FT169" s="98"/>
      <c r="FU169" s="98"/>
      <c r="FV169" s="98"/>
      <c r="FW169" s="98"/>
      <c r="FX169" s="98"/>
      <c r="FY169" s="98"/>
      <c r="FZ169" s="98"/>
      <c r="GA169" s="98"/>
      <c r="GB169" s="98"/>
      <c r="GC169" s="98"/>
      <c r="GD169" s="98"/>
      <c r="GE169" s="98"/>
      <c r="GF169" s="98"/>
      <c r="GG169" s="98"/>
      <c r="GH169" s="98"/>
      <c r="GI169" s="98"/>
      <c r="GJ169" s="98"/>
      <c r="GK169" s="98"/>
      <c r="GL169" s="98"/>
      <c r="GM169" s="98"/>
      <c r="GN169" s="98"/>
      <c r="GO169" s="98"/>
      <c r="GP169" s="98"/>
      <c r="GQ169" s="98"/>
      <c r="GX169" s="98"/>
      <c r="GY169" s="98"/>
      <c r="GZ169" s="98"/>
      <c r="HA169" s="98"/>
      <c r="HB169" s="98"/>
      <c r="HC169" s="98"/>
      <c r="HD169" s="98"/>
      <c r="HE169" s="98"/>
      <c r="HF169" s="98"/>
      <c r="HG169" s="98"/>
      <c r="HH169" s="98"/>
      <c r="HI169" s="98"/>
      <c r="HJ169" s="98"/>
      <c r="HK169" s="98"/>
      <c r="HL169" s="98"/>
      <c r="HM169" s="98"/>
      <c r="HN169" s="98"/>
      <c r="HO169" s="98"/>
      <c r="HP169" s="98"/>
      <c r="HQ169" s="98"/>
      <c r="HR169" s="98"/>
      <c r="HS169" s="98"/>
      <c r="HT169" s="98"/>
      <c r="HU169" s="98"/>
      <c r="HV169" s="98"/>
      <c r="HW169" s="98"/>
      <c r="HX169" s="98"/>
      <c r="HY169" s="98"/>
      <c r="HZ169" s="98"/>
      <c r="IA169" s="98"/>
      <c r="IB169" s="98"/>
      <c r="IC169" s="98"/>
      <c r="ID169" s="98"/>
      <c r="IE169" s="98"/>
      <c r="IF169" s="98"/>
      <c r="IG169" s="98"/>
      <c r="IH169" s="98"/>
      <c r="II169" s="98"/>
      <c r="IJ169" s="98"/>
      <c r="IK169" s="98"/>
      <c r="IL169" s="98"/>
      <c r="IM169" s="98"/>
      <c r="IN169" s="98"/>
      <c r="IO169" s="98"/>
      <c r="IP169" s="98"/>
      <c r="IQ169" s="98"/>
      <c r="IR169" s="98"/>
      <c r="IS169" s="98"/>
      <c r="IT169" s="98"/>
      <c r="IU169" s="98"/>
      <c r="IV169" s="98"/>
    </row>
    <row r="170" spans="1:256" ht="15.75" hidden="1">
      <c r="A170" s="37"/>
      <c r="B170" s="89"/>
      <c r="C170" s="89"/>
      <c r="D170" s="113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/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  <c r="DG170" s="98"/>
      <c r="DH170" s="98"/>
      <c r="DI170" s="98"/>
      <c r="DJ170" s="98"/>
      <c r="DK170" s="98"/>
      <c r="DL170" s="98"/>
      <c r="DM170" s="98"/>
      <c r="DN170" s="98"/>
      <c r="DO170" s="98"/>
      <c r="DP170" s="98"/>
      <c r="DQ170" s="98"/>
      <c r="DR170" s="98"/>
      <c r="DS170" s="98"/>
      <c r="DT170" s="98"/>
      <c r="DU170" s="98"/>
      <c r="DV170" s="98"/>
      <c r="DW170" s="98"/>
      <c r="DX170" s="98"/>
      <c r="DY170" s="98"/>
      <c r="DZ170" s="98"/>
      <c r="EA170" s="98"/>
      <c r="EB170" s="98"/>
      <c r="EC170" s="98"/>
      <c r="ED170" s="98"/>
      <c r="EE170" s="98"/>
      <c r="EF170" s="98"/>
      <c r="EG170" s="98"/>
      <c r="EH170" s="98"/>
      <c r="EI170" s="98"/>
      <c r="EJ170" s="98"/>
      <c r="EK170" s="98"/>
      <c r="EL170" s="98"/>
      <c r="EM170" s="98"/>
      <c r="EN170" s="98"/>
      <c r="EO170" s="98"/>
      <c r="EP170" s="98"/>
      <c r="EQ170" s="98"/>
      <c r="ER170" s="98"/>
      <c r="ES170" s="98"/>
      <c r="ET170" s="98"/>
      <c r="EU170" s="98"/>
      <c r="EV170" s="98"/>
      <c r="EW170" s="98"/>
      <c r="EX170" s="98"/>
      <c r="EY170" s="98"/>
      <c r="EZ170" s="98"/>
      <c r="FA170" s="98"/>
      <c r="FB170" s="98"/>
      <c r="FC170" s="98"/>
      <c r="FD170" s="98"/>
      <c r="FE170" s="98"/>
      <c r="FF170" s="98"/>
      <c r="FG170" s="98"/>
      <c r="FH170" s="98"/>
      <c r="FI170" s="98"/>
      <c r="FJ170" s="98"/>
      <c r="FK170" s="98"/>
      <c r="FL170" s="98"/>
      <c r="FM170" s="98"/>
      <c r="FN170" s="98"/>
      <c r="FO170" s="98"/>
      <c r="FP170" s="98"/>
      <c r="FQ170" s="98"/>
      <c r="FR170" s="98"/>
      <c r="FS170" s="98"/>
      <c r="FT170" s="98"/>
      <c r="FU170" s="98"/>
      <c r="FV170" s="98"/>
      <c r="FW170" s="98"/>
      <c r="FX170" s="98"/>
      <c r="FY170" s="98"/>
      <c r="FZ170" s="98"/>
      <c r="GA170" s="98"/>
      <c r="GB170" s="98"/>
      <c r="GC170" s="98"/>
      <c r="GD170" s="98"/>
      <c r="GE170" s="98"/>
      <c r="GF170" s="98"/>
      <c r="GG170" s="98"/>
      <c r="GH170" s="98"/>
      <c r="GI170" s="98"/>
      <c r="GJ170" s="98"/>
      <c r="GK170" s="98"/>
      <c r="GL170" s="98"/>
      <c r="GM170" s="98"/>
      <c r="GN170" s="98"/>
      <c r="GO170" s="98"/>
      <c r="GP170" s="98"/>
      <c r="GQ170" s="98"/>
      <c r="GX170" s="98"/>
      <c r="GY170" s="98"/>
      <c r="GZ170" s="98"/>
      <c r="HA170" s="98"/>
      <c r="HB170" s="98"/>
      <c r="HC170" s="98"/>
      <c r="HD170" s="98"/>
      <c r="HE170" s="98"/>
      <c r="HF170" s="98"/>
      <c r="HG170" s="98"/>
      <c r="HH170" s="98"/>
      <c r="HI170" s="98"/>
      <c r="HJ170" s="98"/>
      <c r="HK170" s="98"/>
      <c r="HL170" s="98"/>
      <c r="HM170" s="98"/>
      <c r="HN170" s="98"/>
      <c r="HO170" s="98"/>
      <c r="HP170" s="98"/>
      <c r="HQ170" s="98"/>
      <c r="HR170" s="98"/>
      <c r="HS170" s="98"/>
      <c r="HT170" s="98"/>
      <c r="HU170" s="98"/>
      <c r="HV170" s="98"/>
      <c r="HW170" s="98"/>
      <c r="HX170" s="98"/>
      <c r="HY170" s="98"/>
      <c r="HZ170" s="98"/>
      <c r="IA170" s="98"/>
      <c r="IB170" s="98"/>
      <c r="IC170" s="98"/>
      <c r="ID170" s="98"/>
      <c r="IE170" s="98"/>
      <c r="IF170" s="98"/>
      <c r="IG170" s="98"/>
      <c r="IH170" s="98"/>
      <c r="II170" s="98"/>
      <c r="IJ170" s="98"/>
      <c r="IK170" s="98"/>
      <c r="IL170" s="98"/>
      <c r="IM170" s="98"/>
      <c r="IN170" s="98"/>
      <c r="IO170" s="98"/>
      <c r="IP170" s="98"/>
      <c r="IQ170" s="98"/>
      <c r="IR170" s="98"/>
      <c r="IS170" s="98"/>
      <c r="IT170" s="98"/>
      <c r="IU170" s="98"/>
      <c r="IV170" s="98"/>
    </row>
    <row r="171" spans="1:256" ht="15.75" hidden="1">
      <c r="A171" s="90"/>
      <c r="B171" s="91"/>
      <c r="C171" s="91"/>
      <c r="D171" s="113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/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  <c r="DG171" s="98"/>
      <c r="DH171" s="98"/>
      <c r="DI171" s="98"/>
      <c r="DJ171" s="98"/>
      <c r="DK171" s="98"/>
      <c r="DL171" s="98"/>
      <c r="DM171" s="98"/>
      <c r="DN171" s="98"/>
      <c r="DO171" s="98"/>
      <c r="DP171" s="98"/>
      <c r="DQ171" s="98"/>
      <c r="DR171" s="98"/>
      <c r="DS171" s="98"/>
      <c r="DT171" s="98"/>
      <c r="DU171" s="98"/>
      <c r="DV171" s="98"/>
      <c r="DW171" s="98"/>
      <c r="DX171" s="98"/>
      <c r="DY171" s="98"/>
      <c r="DZ171" s="98"/>
      <c r="EA171" s="98"/>
      <c r="EB171" s="98"/>
      <c r="EC171" s="98"/>
      <c r="ED171" s="98"/>
      <c r="EE171" s="98"/>
      <c r="EF171" s="98"/>
      <c r="EG171" s="98"/>
      <c r="EH171" s="98"/>
      <c r="EI171" s="98"/>
      <c r="EJ171" s="98"/>
      <c r="EK171" s="98"/>
      <c r="EL171" s="98"/>
      <c r="EM171" s="98"/>
      <c r="EN171" s="98"/>
      <c r="EO171" s="98"/>
      <c r="EP171" s="98"/>
      <c r="EQ171" s="98"/>
      <c r="ER171" s="98"/>
      <c r="ES171" s="98"/>
      <c r="ET171" s="98"/>
      <c r="EU171" s="98"/>
      <c r="EV171" s="98"/>
      <c r="EW171" s="98"/>
      <c r="EX171" s="98"/>
      <c r="EY171" s="98"/>
      <c r="EZ171" s="98"/>
      <c r="FA171" s="98"/>
      <c r="FB171" s="98"/>
      <c r="FC171" s="98"/>
      <c r="FD171" s="98"/>
      <c r="FE171" s="98"/>
      <c r="FF171" s="98"/>
      <c r="FG171" s="98"/>
      <c r="FH171" s="98"/>
      <c r="FI171" s="98"/>
      <c r="FJ171" s="98"/>
      <c r="FK171" s="98"/>
      <c r="FL171" s="98"/>
      <c r="FM171" s="98"/>
      <c r="FN171" s="98"/>
      <c r="FO171" s="98"/>
      <c r="FP171" s="98"/>
      <c r="FQ171" s="98"/>
      <c r="FR171" s="98"/>
      <c r="FS171" s="98"/>
      <c r="FT171" s="98"/>
      <c r="FU171" s="98"/>
      <c r="FV171" s="98"/>
      <c r="FW171" s="98"/>
      <c r="FX171" s="98"/>
      <c r="FY171" s="98"/>
      <c r="FZ171" s="98"/>
      <c r="GA171" s="98"/>
      <c r="GB171" s="98"/>
      <c r="GC171" s="98"/>
      <c r="GD171" s="98"/>
      <c r="GE171" s="98"/>
      <c r="GF171" s="98"/>
      <c r="GG171" s="98"/>
      <c r="GH171" s="98"/>
      <c r="GI171" s="98"/>
      <c r="GJ171" s="98"/>
      <c r="GK171" s="98"/>
      <c r="GL171" s="98"/>
      <c r="GM171" s="98"/>
      <c r="GN171" s="98"/>
      <c r="GO171" s="98"/>
      <c r="GP171" s="98"/>
      <c r="GQ171" s="98"/>
      <c r="GX171" s="98"/>
      <c r="GY171" s="98"/>
      <c r="GZ171" s="98"/>
      <c r="HA171" s="98"/>
      <c r="HB171" s="98"/>
      <c r="HC171" s="98"/>
      <c r="HD171" s="98"/>
      <c r="HE171" s="98"/>
      <c r="HF171" s="98"/>
      <c r="HG171" s="98"/>
      <c r="HH171" s="98"/>
      <c r="HI171" s="98"/>
      <c r="HJ171" s="98"/>
      <c r="HK171" s="98"/>
      <c r="HL171" s="98"/>
      <c r="HM171" s="98"/>
      <c r="HN171" s="98"/>
      <c r="HO171" s="98"/>
      <c r="HP171" s="98"/>
      <c r="HQ171" s="98"/>
      <c r="HR171" s="98"/>
      <c r="HS171" s="98"/>
      <c r="HT171" s="98"/>
      <c r="HU171" s="98"/>
      <c r="HV171" s="98"/>
      <c r="HW171" s="98"/>
      <c r="HX171" s="98"/>
      <c r="HY171" s="98"/>
      <c r="HZ171" s="98"/>
      <c r="IA171" s="98"/>
      <c r="IB171" s="98"/>
      <c r="IC171" s="98"/>
      <c r="ID171" s="98"/>
      <c r="IE171" s="98"/>
      <c r="IF171" s="98"/>
      <c r="IG171" s="98"/>
      <c r="IH171" s="98"/>
      <c r="II171" s="98"/>
      <c r="IJ171" s="98"/>
      <c r="IK171" s="98"/>
      <c r="IL171" s="98"/>
      <c r="IM171" s="98"/>
      <c r="IN171" s="98"/>
      <c r="IO171" s="98"/>
      <c r="IP171" s="98"/>
      <c r="IQ171" s="98"/>
      <c r="IR171" s="98"/>
      <c r="IS171" s="98"/>
      <c r="IT171" s="98"/>
      <c r="IU171" s="98"/>
      <c r="IV171" s="98"/>
    </row>
    <row r="172" spans="1:4" ht="16.5">
      <c r="A172" s="92" t="s">
        <v>114</v>
      </c>
      <c r="B172" s="53">
        <v>3400000000</v>
      </c>
      <c r="C172" s="53"/>
      <c r="D172" s="81">
        <f>D173</f>
        <v>2454629.95</v>
      </c>
    </row>
    <row r="173" spans="1:256" s="105" customFormat="1" ht="16.5">
      <c r="A173" s="93" t="s">
        <v>115</v>
      </c>
      <c r="B173" s="25">
        <v>3440000000</v>
      </c>
      <c r="C173" s="25"/>
      <c r="D173" s="82">
        <f>D174</f>
        <v>2454629.95</v>
      </c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  <c r="DI173" s="86"/>
      <c r="DJ173" s="86"/>
      <c r="DK173" s="86"/>
      <c r="DL173" s="86"/>
      <c r="DM173" s="86"/>
      <c r="DN173" s="86"/>
      <c r="DO173" s="86"/>
      <c r="DP173" s="86"/>
      <c r="DQ173" s="86"/>
      <c r="DR173" s="86"/>
      <c r="DS173" s="86"/>
      <c r="DT173" s="86"/>
      <c r="DU173" s="86"/>
      <c r="DV173" s="86"/>
      <c r="DW173" s="86"/>
      <c r="DX173" s="86"/>
      <c r="DY173" s="86"/>
      <c r="DZ173" s="86"/>
      <c r="EA173" s="86"/>
      <c r="EB173" s="86"/>
      <c r="EC173" s="86"/>
      <c r="ED173" s="86"/>
      <c r="EE173" s="86"/>
      <c r="EF173" s="86"/>
      <c r="EG173" s="86"/>
      <c r="EH173" s="86"/>
      <c r="EI173" s="86"/>
      <c r="EJ173" s="86"/>
      <c r="EK173" s="86"/>
      <c r="EL173" s="86"/>
      <c r="EM173" s="86"/>
      <c r="EN173" s="86"/>
      <c r="EO173" s="86"/>
      <c r="EP173" s="86"/>
      <c r="EQ173" s="86"/>
      <c r="ER173" s="86"/>
      <c r="ES173" s="86"/>
      <c r="ET173" s="86"/>
      <c r="EU173" s="86"/>
      <c r="EV173" s="86"/>
      <c r="EW173" s="86"/>
      <c r="EX173" s="86"/>
      <c r="EY173" s="86"/>
      <c r="EZ173" s="86"/>
      <c r="FA173" s="86"/>
      <c r="FB173" s="86"/>
      <c r="FC173" s="86"/>
      <c r="FD173" s="86"/>
      <c r="FE173" s="86"/>
      <c r="FF173" s="86"/>
      <c r="FG173" s="86"/>
      <c r="FH173" s="86"/>
      <c r="FI173" s="86"/>
      <c r="FJ173" s="86"/>
      <c r="FK173" s="86"/>
      <c r="FL173" s="86"/>
      <c r="FM173" s="86"/>
      <c r="FN173" s="86"/>
      <c r="FO173" s="86"/>
      <c r="FP173" s="86"/>
      <c r="FQ173" s="86"/>
      <c r="FR173" s="86"/>
      <c r="FS173" s="86"/>
      <c r="FT173" s="86"/>
      <c r="FU173" s="86"/>
      <c r="FV173" s="86"/>
      <c r="FW173" s="86"/>
      <c r="FX173" s="86"/>
      <c r="FY173" s="86"/>
      <c r="FZ173" s="86"/>
      <c r="GA173" s="86"/>
      <c r="GB173" s="86"/>
      <c r="GC173" s="86"/>
      <c r="GD173" s="86"/>
      <c r="GE173" s="86"/>
      <c r="GF173" s="86"/>
      <c r="GG173" s="86"/>
      <c r="GH173" s="86"/>
      <c r="GI173" s="86"/>
      <c r="GJ173" s="86"/>
      <c r="GK173" s="86"/>
      <c r="GL173" s="86"/>
      <c r="GM173" s="86"/>
      <c r="GN173" s="86"/>
      <c r="GO173" s="86"/>
      <c r="GP173" s="86"/>
      <c r="GQ173" s="86"/>
      <c r="GR173" s="86"/>
      <c r="GS173" s="86"/>
      <c r="GT173" s="86"/>
      <c r="GU173" s="86"/>
      <c r="GV173" s="86"/>
      <c r="GW173" s="86"/>
      <c r="GX173" s="86"/>
      <c r="GY173" s="86"/>
      <c r="GZ173" s="86"/>
      <c r="HA173" s="86"/>
      <c r="HB173" s="86"/>
      <c r="HC173" s="86"/>
      <c r="HD173" s="86"/>
      <c r="HE173" s="86"/>
      <c r="HF173" s="86"/>
      <c r="HG173" s="86"/>
      <c r="HH173" s="86"/>
      <c r="HI173" s="86"/>
      <c r="HJ173" s="86"/>
      <c r="HK173" s="86"/>
      <c r="HL173" s="86"/>
      <c r="HM173" s="86"/>
      <c r="HN173" s="86"/>
      <c r="HO173" s="86"/>
      <c r="HP173" s="86"/>
      <c r="HQ173" s="86"/>
      <c r="HR173" s="86"/>
      <c r="HS173" s="86"/>
      <c r="HT173" s="86"/>
      <c r="HU173" s="86"/>
      <c r="HV173" s="86"/>
      <c r="HW173" s="86"/>
      <c r="HX173" s="86"/>
      <c r="HY173" s="86"/>
      <c r="HZ173" s="86"/>
      <c r="IA173" s="86"/>
      <c r="IB173" s="86"/>
      <c r="IC173" s="86"/>
      <c r="ID173" s="86"/>
      <c r="IE173" s="86"/>
      <c r="IF173" s="86"/>
      <c r="IG173" s="86"/>
      <c r="IH173" s="86"/>
      <c r="II173" s="86"/>
      <c r="IJ173" s="86"/>
      <c r="IK173" s="86"/>
      <c r="IL173" s="86"/>
      <c r="IM173" s="86"/>
      <c r="IN173" s="86"/>
      <c r="IO173" s="86"/>
      <c r="IP173" s="86"/>
      <c r="IQ173" s="86"/>
      <c r="IR173" s="86"/>
      <c r="IS173" s="86"/>
      <c r="IT173" s="86"/>
      <c r="IU173" s="86"/>
      <c r="IV173" s="86"/>
    </row>
    <row r="174" spans="1:256" s="105" customFormat="1" ht="33.75">
      <c r="A174" s="37" t="s">
        <v>90</v>
      </c>
      <c r="B174" s="35">
        <v>3440000000</v>
      </c>
      <c r="C174" s="35">
        <v>400</v>
      </c>
      <c r="D174" s="36">
        <v>2454629.95</v>
      </c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6"/>
      <c r="EB174" s="86"/>
      <c r="EC174" s="86"/>
      <c r="ED174" s="86"/>
      <c r="EE174" s="86"/>
      <c r="EF174" s="86"/>
      <c r="EG174" s="86"/>
      <c r="EH174" s="86"/>
      <c r="EI174" s="86"/>
      <c r="EJ174" s="86"/>
      <c r="EK174" s="86"/>
      <c r="EL174" s="86"/>
      <c r="EM174" s="86"/>
      <c r="EN174" s="86"/>
      <c r="EO174" s="86"/>
      <c r="EP174" s="86"/>
      <c r="EQ174" s="86"/>
      <c r="ER174" s="86"/>
      <c r="ES174" s="86"/>
      <c r="ET174" s="86"/>
      <c r="EU174" s="86"/>
      <c r="EV174" s="86"/>
      <c r="EW174" s="86"/>
      <c r="EX174" s="86"/>
      <c r="EY174" s="86"/>
      <c r="EZ174" s="86"/>
      <c r="FA174" s="86"/>
      <c r="FB174" s="86"/>
      <c r="FC174" s="86"/>
      <c r="FD174" s="86"/>
      <c r="FE174" s="86"/>
      <c r="FF174" s="86"/>
      <c r="FG174" s="86"/>
      <c r="FH174" s="86"/>
      <c r="FI174" s="86"/>
      <c r="FJ174" s="86"/>
      <c r="FK174" s="86"/>
      <c r="FL174" s="86"/>
      <c r="FM174" s="86"/>
      <c r="FN174" s="86"/>
      <c r="FO174" s="86"/>
      <c r="FP174" s="86"/>
      <c r="FQ174" s="86"/>
      <c r="FR174" s="86"/>
      <c r="FS174" s="86"/>
      <c r="FT174" s="86"/>
      <c r="FU174" s="86"/>
      <c r="FV174" s="86"/>
      <c r="FW174" s="86"/>
      <c r="FX174" s="86"/>
      <c r="FY174" s="86"/>
      <c r="FZ174" s="86"/>
      <c r="GA174" s="86"/>
      <c r="GB174" s="86"/>
      <c r="GC174" s="86"/>
      <c r="GD174" s="86"/>
      <c r="GE174" s="86"/>
      <c r="GF174" s="86"/>
      <c r="GG174" s="86"/>
      <c r="GH174" s="86"/>
      <c r="GI174" s="86"/>
      <c r="GJ174" s="86"/>
      <c r="GK174" s="86"/>
      <c r="GL174" s="86"/>
      <c r="GM174" s="86"/>
      <c r="GN174" s="86"/>
      <c r="GO174" s="86"/>
      <c r="GP174" s="86"/>
      <c r="GQ174" s="86"/>
      <c r="GR174" s="98"/>
      <c r="GS174" s="98"/>
      <c r="GT174" s="98"/>
      <c r="GU174" s="98"/>
      <c r="GV174" s="98"/>
      <c r="GW174" s="98"/>
      <c r="GX174" s="86"/>
      <c r="GY174" s="86"/>
      <c r="GZ174" s="86"/>
      <c r="HA174" s="86"/>
      <c r="HB174" s="86"/>
      <c r="HC174" s="86"/>
      <c r="HD174" s="86"/>
      <c r="HE174" s="86"/>
      <c r="HF174" s="86"/>
      <c r="HG174" s="86"/>
      <c r="HH174" s="86"/>
      <c r="HI174" s="86"/>
      <c r="HJ174" s="86"/>
      <c r="HK174" s="86"/>
      <c r="HL174" s="86"/>
      <c r="HM174" s="86"/>
      <c r="HN174" s="86"/>
      <c r="HO174" s="86"/>
      <c r="HP174" s="86"/>
      <c r="HQ174" s="86"/>
      <c r="HR174" s="86"/>
      <c r="HS174" s="86"/>
      <c r="HT174" s="86"/>
      <c r="HU174" s="86"/>
      <c r="HV174" s="86"/>
      <c r="HW174" s="86"/>
      <c r="HX174" s="86"/>
      <c r="HY174" s="86"/>
      <c r="HZ174" s="86"/>
      <c r="IA174" s="86"/>
      <c r="IB174" s="86"/>
      <c r="IC174" s="86"/>
      <c r="ID174" s="86"/>
      <c r="IE174" s="86"/>
      <c r="IF174" s="86"/>
      <c r="IG174" s="86"/>
      <c r="IH174" s="86"/>
      <c r="II174" s="86"/>
      <c r="IJ174" s="86"/>
      <c r="IK174" s="86"/>
      <c r="IL174" s="86"/>
      <c r="IM174" s="86"/>
      <c r="IN174" s="86"/>
      <c r="IO174" s="86"/>
      <c r="IP174" s="86"/>
      <c r="IQ174" s="86"/>
      <c r="IR174" s="86"/>
      <c r="IS174" s="86"/>
      <c r="IT174" s="86"/>
      <c r="IU174" s="86"/>
      <c r="IV174" s="86"/>
    </row>
    <row r="175" spans="1:256" s="105" customFormat="1" ht="15.75">
      <c r="A175" s="94"/>
      <c r="B175" s="95"/>
      <c r="C175" s="95"/>
      <c r="D175" s="9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  <c r="EF175" s="86"/>
      <c r="EG175" s="86"/>
      <c r="EH175" s="86"/>
      <c r="EI175" s="86"/>
      <c r="EJ175" s="86"/>
      <c r="EK175" s="86"/>
      <c r="EL175" s="86"/>
      <c r="EM175" s="86"/>
      <c r="EN175" s="86"/>
      <c r="EO175" s="86"/>
      <c r="EP175" s="86"/>
      <c r="EQ175" s="86"/>
      <c r="ER175" s="86"/>
      <c r="ES175" s="86"/>
      <c r="ET175" s="86"/>
      <c r="EU175" s="86"/>
      <c r="EV175" s="86"/>
      <c r="EW175" s="86"/>
      <c r="EX175" s="86"/>
      <c r="EY175" s="86"/>
      <c r="EZ175" s="86"/>
      <c r="FA175" s="86"/>
      <c r="FB175" s="86"/>
      <c r="FC175" s="86"/>
      <c r="FD175" s="86"/>
      <c r="FE175" s="86"/>
      <c r="FF175" s="86"/>
      <c r="FG175" s="86"/>
      <c r="FH175" s="86"/>
      <c r="FI175" s="86"/>
      <c r="FJ175" s="86"/>
      <c r="FK175" s="86"/>
      <c r="FL175" s="86"/>
      <c r="FM175" s="86"/>
      <c r="FN175" s="86"/>
      <c r="FO175" s="86"/>
      <c r="FP175" s="86"/>
      <c r="FQ175" s="86"/>
      <c r="FR175" s="86"/>
      <c r="FS175" s="86"/>
      <c r="FT175" s="86"/>
      <c r="FU175" s="86"/>
      <c r="FV175" s="86"/>
      <c r="FW175" s="86"/>
      <c r="FX175" s="86"/>
      <c r="FY175" s="86"/>
      <c r="FZ175" s="86"/>
      <c r="GA175" s="86"/>
      <c r="GB175" s="86"/>
      <c r="GC175" s="86"/>
      <c r="GD175" s="86"/>
      <c r="GE175" s="86"/>
      <c r="GF175" s="86"/>
      <c r="GG175" s="86"/>
      <c r="GH175" s="86"/>
      <c r="GI175" s="86"/>
      <c r="GJ175" s="86"/>
      <c r="GK175" s="86"/>
      <c r="GL175" s="86"/>
      <c r="GM175" s="86"/>
      <c r="GN175" s="86"/>
      <c r="GO175" s="86"/>
      <c r="GP175" s="86"/>
      <c r="GQ175" s="86"/>
      <c r="GR175" s="98"/>
      <c r="GS175" s="98"/>
      <c r="GT175" s="98"/>
      <c r="GU175" s="98"/>
      <c r="GV175" s="98"/>
      <c r="GW175" s="98"/>
      <c r="GX175" s="86"/>
      <c r="GY175" s="86"/>
      <c r="GZ175" s="86"/>
      <c r="HA175" s="86"/>
      <c r="HB175" s="86"/>
      <c r="HC175" s="86"/>
      <c r="HD175" s="86"/>
      <c r="HE175" s="86"/>
      <c r="HF175" s="86"/>
      <c r="HG175" s="86"/>
      <c r="HH175" s="86"/>
      <c r="HI175" s="86"/>
      <c r="HJ175" s="86"/>
      <c r="HK175" s="86"/>
      <c r="HL175" s="86"/>
      <c r="HM175" s="86"/>
      <c r="HN175" s="86"/>
      <c r="HO175" s="86"/>
      <c r="HP175" s="86"/>
      <c r="HQ175" s="86"/>
      <c r="HR175" s="86"/>
      <c r="HS175" s="86"/>
      <c r="HT175" s="86"/>
      <c r="HU175" s="86"/>
      <c r="HV175" s="86"/>
      <c r="HW175" s="86"/>
      <c r="HX175" s="86"/>
      <c r="HY175" s="86"/>
      <c r="HZ175" s="86"/>
      <c r="IA175" s="86"/>
      <c r="IB175" s="86"/>
      <c r="IC175" s="86"/>
      <c r="ID175" s="86"/>
      <c r="IE175" s="86"/>
      <c r="IF175" s="86"/>
      <c r="IG175" s="86"/>
      <c r="IH175" s="86"/>
      <c r="II175" s="86"/>
      <c r="IJ175" s="86"/>
      <c r="IK175" s="86"/>
      <c r="IL175" s="86"/>
      <c r="IM175" s="86"/>
      <c r="IN175" s="86"/>
      <c r="IO175" s="86"/>
      <c r="IP175" s="86"/>
      <c r="IQ175" s="86"/>
      <c r="IR175" s="86"/>
      <c r="IS175" s="86"/>
      <c r="IT175" s="86"/>
      <c r="IU175" s="86"/>
      <c r="IV175" s="86"/>
    </row>
    <row r="176" spans="1:256" s="105" customFormat="1" ht="15.75">
      <c r="A176" s="94"/>
      <c r="B176" s="95"/>
      <c r="C176" s="95"/>
      <c r="D176" s="9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6"/>
      <c r="EB176" s="86"/>
      <c r="EC176" s="86"/>
      <c r="ED176" s="86"/>
      <c r="EE176" s="86"/>
      <c r="EF176" s="86"/>
      <c r="EG176" s="86"/>
      <c r="EH176" s="86"/>
      <c r="EI176" s="86"/>
      <c r="EJ176" s="86"/>
      <c r="EK176" s="86"/>
      <c r="EL176" s="86"/>
      <c r="EM176" s="86"/>
      <c r="EN176" s="86"/>
      <c r="EO176" s="86"/>
      <c r="EP176" s="86"/>
      <c r="EQ176" s="86"/>
      <c r="ER176" s="86"/>
      <c r="ES176" s="86"/>
      <c r="ET176" s="86"/>
      <c r="EU176" s="86"/>
      <c r="EV176" s="86"/>
      <c r="EW176" s="86"/>
      <c r="EX176" s="86"/>
      <c r="EY176" s="86"/>
      <c r="EZ176" s="86"/>
      <c r="FA176" s="86"/>
      <c r="FB176" s="86"/>
      <c r="FC176" s="86"/>
      <c r="FD176" s="86"/>
      <c r="FE176" s="86"/>
      <c r="FF176" s="86"/>
      <c r="FG176" s="86"/>
      <c r="FH176" s="86"/>
      <c r="FI176" s="86"/>
      <c r="FJ176" s="86"/>
      <c r="FK176" s="86"/>
      <c r="FL176" s="86"/>
      <c r="FM176" s="86"/>
      <c r="FN176" s="86"/>
      <c r="FO176" s="86"/>
      <c r="FP176" s="86"/>
      <c r="FQ176" s="86"/>
      <c r="FR176" s="86"/>
      <c r="FS176" s="86"/>
      <c r="FT176" s="86"/>
      <c r="FU176" s="86"/>
      <c r="FV176" s="86"/>
      <c r="FW176" s="86"/>
      <c r="FX176" s="86"/>
      <c r="FY176" s="86"/>
      <c r="FZ176" s="86"/>
      <c r="GA176" s="86"/>
      <c r="GB176" s="86"/>
      <c r="GC176" s="86"/>
      <c r="GD176" s="86"/>
      <c r="GE176" s="86"/>
      <c r="GF176" s="86"/>
      <c r="GG176" s="86"/>
      <c r="GH176" s="86"/>
      <c r="GI176" s="86"/>
      <c r="GJ176" s="86"/>
      <c r="GK176" s="86"/>
      <c r="GL176" s="86"/>
      <c r="GM176" s="86"/>
      <c r="GN176" s="86"/>
      <c r="GO176" s="86"/>
      <c r="GP176" s="86"/>
      <c r="GQ176" s="86"/>
      <c r="GR176" s="98"/>
      <c r="GS176" s="98"/>
      <c r="GT176" s="98"/>
      <c r="GU176" s="98"/>
      <c r="GV176" s="98"/>
      <c r="GW176" s="98"/>
      <c r="GX176" s="86"/>
      <c r="GY176" s="86"/>
      <c r="GZ176" s="86"/>
      <c r="HA176" s="86"/>
      <c r="HB176" s="86"/>
      <c r="HC176" s="86"/>
      <c r="HD176" s="86"/>
      <c r="HE176" s="86"/>
      <c r="HF176" s="86"/>
      <c r="HG176" s="86"/>
      <c r="HH176" s="86"/>
      <c r="HI176" s="86"/>
      <c r="HJ176" s="86"/>
      <c r="HK176" s="86"/>
      <c r="HL176" s="86"/>
      <c r="HM176" s="86"/>
      <c r="HN176" s="86"/>
      <c r="HO176" s="86"/>
      <c r="HP176" s="86"/>
      <c r="HQ176" s="86"/>
      <c r="HR176" s="86"/>
      <c r="HS176" s="86"/>
      <c r="HT176" s="86"/>
      <c r="HU176" s="86"/>
      <c r="HV176" s="86"/>
      <c r="HW176" s="86"/>
      <c r="HX176" s="86"/>
      <c r="HY176" s="86"/>
      <c r="HZ176" s="86"/>
      <c r="IA176" s="86"/>
      <c r="IB176" s="86"/>
      <c r="IC176" s="86"/>
      <c r="ID176" s="86"/>
      <c r="IE176" s="86"/>
      <c r="IF176" s="86"/>
      <c r="IG176" s="86"/>
      <c r="IH176" s="86"/>
      <c r="II176" s="86"/>
      <c r="IJ176" s="86"/>
      <c r="IK176" s="86"/>
      <c r="IL176" s="86"/>
      <c r="IM176" s="86"/>
      <c r="IN176" s="86"/>
      <c r="IO176" s="86"/>
      <c r="IP176" s="86"/>
      <c r="IQ176" s="86"/>
      <c r="IR176" s="86"/>
      <c r="IS176" s="86"/>
      <c r="IT176" s="86"/>
      <c r="IU176" s="86"/>
      <c r="IV176" s="86"/>
    </row>
    <row r="177" spans="1:256" s="105" customFormat="1" ht="15.75" customHeight="1">
      <c r="A177" s="15" t="s">
        <v>930</v>
      </c>
      <c r="B177" s="172"/>
      <c r="C177" s="172"/>
      <c r="D177" s="97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  <c r="EF177" s="86"/>
      <c r="EG177" s="86"/>
      <c r="EH177" s="86"/>
      <c r="EI177" s="86"/>
      <c r="EJ177" s="86"/>
      <c r="EK177" s="86"/>
      <c r="EL177" s="86"/>
      <c r="EM177" s="86"/>
      <c r="EN177" s="86"/>
      <c r="EO177" s="86"/>
      <c r="EP177" s="86"/>
      <c r="EQ177" s="86"/>
      <c r="ER177" s="86"/>
      <c r="ES177" s="86"/>
      <c r="ET177" s="86"/>
      <c r="EU177" s="86"/>
      <c r="EV177" s="86"/>
      <c r="EW177" s="86"/>
      <c r="EX177" s="86"/>
      <c r="EY177" s="86"/>
      <c r="EZ177" s="86"/>
      <c r="FA177" s="86"/>
      <c r="FB177" s="86"/>
      <c r="FC177" s="86"/>
      <c r="FD177" s="86"/>
      <c r="FE177" s="86"/>
      <c r="FF177" s="86"/>
      <c r="FG177" s="86"/>
      <c r="FH177" s="86"/>
      <c r="FI177" s="86"/>
      <c r="FJ177" s="86"/>
      <c r="FK177" s="86"/>
      <c r="FL177" s="86"/>
      <c r="FM177" s="86"/>
      <c r="FN177" s="86"/>
      <c r="FO177" s="86"/>
      <c r="FP177" s="86"/>
      <c r="FQ177" s="86"/>
      <c r="FR177" s="86"/>
      <c r="FS177" s="86"/>
      <c r="FT177" s="86"/>
      <c r="FU177" s="86"/>
      <c r="FV177" s="86"/>
      <c r="FW177" s="86"/>
      <c r="FX177" s="86"/>
      <c r="FY177" s="86"/>
      <c r="FZ177" s="86"/>
      <c r="GA177" s="86"/>
      <c r="GB177" s="86"/>
      <c r="GC177" s="86"/>
      <c r="GD177" s="86"/>
      <c r="GE177" s="86"/>
      <c r="GF177" s="86"/>
      <c r="GG177" s="86"/>
      <c r="GH177" s="86"/>
      <c r="GI177" s="86"/>
      <c r="GJ177" s="86"/>
      <c r="GK177" s="86"/>
      <c r="GL177" s="86"/>
      <c r="GM177" s="86"/>
      <c r="GN177" s="86"/>
      <c r="GO177" s="86"/>
      <c r="GP177" s="86"/>
      <c r="GQ177" s="86"/>
      <c r="GR177" s="98"/>
      <c r="GS177" s="98"/>
      <c r="GT177" s="98"/>
      <c r="GU177" s="98"/>
      <c r="GV177" s="98"/>
      <c r="GW177" s="98"/>
      <c r="GX177" s="86"/>
      <c r="GY177" s="86"/>
      <c r="GZ177" s="86"/>
      <c r="HA177" s="86"/>
      <c r="HB177" s="86"/>
      <c r="HC177" s="86"/>
      <c r="HD177" s="86"/>
      <c r="HE177" s="86"/>
      <c r="HF177" s="86"/>
      <c r="HG177" s="86"/>
      <c r="HH177" s="86"/>
      <c r="HI177" s="86"/>
      <c r="HJ177" s="86"/>
      <c r="HK177" s="86"/>
      <c r="HL177" s="86"/>
      <c r="HM177" s="86"/>
      <c r="HN177" s="86"/>
      <c r="HO177" s="86"/>
      <c r="HP177" s="86"/>
      <c r="HQ177" s="86"/>
      <c r="HR177" s="86"/>
      <c r="HS177" s="86"/>
      <c r="HT177" s="86"/>
      <c r="HU177" s="86"/>
      <c r="HV177" s="86"/>
      <c r="HW177" s="86"/>
      <c r="HX177" s="86"/>
      <c r="HY177" s="86"/>
      <c r="HZ177" s="86"/>
      <c r="IA177" s="86"/>
      <c r="IB177" s="86"/>
      <c r="IC177" s="86"/>
      <c r="ID177" s="86"/>
      <c r="IE177" s="86"/>
      <c r="IF177" s="86"/>
      <c r="IG177" s="86"/>
      <c r="IH177" s="86"/>
      <c r="II177" s="86"/>
      <c r="IJ177" s="86"/>
      <c r="IK177" s="86"/>
      <c r="IL177" s="86"/>
      <c r="IM177" s="86"/>
      <c r="IN177" s="86"/>
      <c r="IO177" s="86"/>
      <c r="IP177" s="86"/>
      <c r="IQ177" s="86"/>
      <c r="IR177" s="86"/>
      <c r="IS177" s="86"/>
      <c r="IT177" s="86"/>
      <c r="IU177" s="86"/>
      <c r="IV177" s="86"/>
    </row>
    <row r="178" spans="1:256" s="105" customFormat="1" ht="15.75">
      <c r="A178" s="94"/>
      <c r="B178" s="95"/>
      <c r="C178" s="95"/>
      <c r="D178" s="9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98"/>
      <c r="GS178" s="98"/>
      <c r="GT178" s="98"/>
      <c r="GU178" s="98"/>
      <c r="GV178" s="98"/>
      <c r="GW178" s="98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  <c r="IG178" s="86"/>
      <c r="IH178" s="86"/>
      <c r="II178" s="86"/>
      <c r="IJ178" s="86"/>
      <c r="IK178" s="86"/>
      <c r="IL178" s="86"/>
      <c r="IM178" s="86"/>
      <c r="IN178" s="86"/>
      <c r="IO178" s="86"/>
      <c r="IP178" s="86"/>
      <c r="IQ178" s="86"/>
      <c r="IR178" s="86"/>
      <c r="IS178" s="86"/>
      <c r="IT178" s="86"/>
      <c r="IU178" s="86"/>
      <c r="IV178" s="86"/>
    </row>
    <row r="179" spans="1:256" s="105" customFormat="1" ht="15.75">
      <c r="A179" s="94"/>
      <c r="B179" s="95"/>
      <c r="C179" s="95"/>
      <c r="D179" s="9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  <c r="EF179" s="86"/>
      <c r="EG179" s="86"/>
      <c r="EH179" s="86"/>
      <c r="EI179" s="86"/>
      <c r="EJ179" s="86"/>
      <c r="EK179" s="86"/>
      <c r="EL179" s="86"/>
      <c r="EM179" s="86"/>
      <c r="EN179" s="86"/>
      <c r="EO179" s="86"/>
      <c r="EP179" s="86"/>
      <c r="EQ179" s="86"/>
      <c r="ER179" s="86"/>
      <c r="ES179" s="86"/>
      <c r="ET179" s="86"/>
      <c r="EU179" s="86"/>
      <c r="EV179" s="86"/>
      <c r="EW179" s="86"/>
      <c r="EX179" s="86"/>
      <c r="EY179" s="86"/>
      <c r="EZ179" s="86"/>
      <c r="FA179" s="86"/>
      <c r="FB179" s="86"/>
      <c r="FC179" s="86"/>
      <c r="FD179" s="86"/>
      <c r="FE179" s="86"/>
      <c r="FF179" s="86"/>
      <c r="FG179" s="86"/>
      <c r="FH179" s="86"/>
      <c r="FI179" s="86"/>
      <c r="FJ179" s="86"/>
      <c r="FK179" s="86"/>
      <c r="FL179" s="86"/>
      <c r="FM179" s="86"/>
      <c r="FN179" s="86"/>
      <c r="FO179" s="86"/>
      <c r="FP179" s="86"/>
      <c r="FQ179" s="86"/>
      <c r="FR179" s="86"/>
      <c r="FS179" s="86"/>
      <c r="FT179" s="86"/>
      <c r="FU179" s="86"/>
      <c r="FV179" s="86"/>
      <c r="FW179" s="86"/>
      <c r="FX179" s="86"/>
      <c r="FY179" s="86"/>
      <c r="FZ179" s="86"/>
      <c r="GA179" s="86"/>
      <c r="GB179" s="86"/>
      <c r="GC179" s="86"/>
      <c r="GD179" s="86"/>
      <c r="GE179" s="86"/>
      <c r="GF179" s="86"/>
      <c r="GG179" s="86"/>
      <c r="GH179" s="86"/>
      <c r="GI179" s="86"/>
      <c r="GJ179" s="86"/>
      <c r="GK179" s="86"/>
      <c r="GL179" s="86"/>
      <c r="GM179" s="86"/>
      <c r="GN179" s="86"/>
      <c r="GO179" s="86"/>
      <c r="GP179" s="86"/>
      <c r="GQ179" s="86"/>
      <c r="GR179" s="98"/>
      <c r="GS179" s="98"/>
      <c r="GT179" s="98"/>
      <c r="GU179" s="98"/>
      <c r="GV179" s="98"/>
      <c r="GW179" s="98"/>
      <c r="GX179" s="86"/>
      <c r="GY179" s="86"/>
      <c r="GZ179" s="86"/>
      <c r="HA179" s="86"/>
      <c r="HB179" s="86"/>
      <c r="HC179" s="86"/>
      <c r="HD179" s="86"/>
      <c r="HE179" s="86"/>
      <c r="HF179" s="86"/>
      <c r="HG179" s="86"/>
      <c r="HH179" s="86"/>
      <c r="HI179" s="86"/>
      <c r="HJ179" s="86"/>
      <c r="HK179" s="86"/>
      <c r="HL179" s="86"/>
      <c r="HM179" s="86"/>
      <c r="HN179" s="86"/>
      <c r="HO179" s="86"/>
      <c r="HP179" s="86"/>
      <c r="HQ179" s="86"/>
      <c r="HR179" s="86"/>
      <c r="HS179" s="86"/>
      <c r="HT179" s="86"/>
      <c r="HU179" s="86"/>
      <c r="HV179" s="86"/>
      <c r="HW179" s="86"/>
      <c r="HX179" s="86"/>
      <c r="HY179" s="86"/>
      <c r="HZ179" s="86"/>
      <c r="IA179" s="86"/>
      <c r="IB179" s="86"/>
      <c r="IC179" s="86"/>
      <c r="ID179" s="86"/>
      <c r="IE179" s="86"/>
      <c r="IF179" s="86"/>
      <c r="IG179" s="86"/>
      <c r="IH179" s="86"/>
      <c r="II179" s="86"/>
      <c r="IJ179" s="86"/>
      <c r="IK179" s="86"/>
      <c r="IL179" s="86"/>
      <c r="IM179" s="86"/>
      <c r="IN179" s="86"/>
      <c r="IO179" s="86"/>
      <c r="IP179" s="86"/>
      <c r="IQ179" s="86"/>
      <c r="IR179" s="86"/>
      <c r="IS179" s="86"/>
      <c r="IT179" s="86"/>
      <c r="IU179" s="86"/>
      <c r="IV179" s="86"/>
    </row>
    <row r="180" spans="1:256" s="105" customFormat="1" ht="15.75">
      <c r="A180" s="94"/>
      <c r="B180" s="95"/>
      <c r="C180" s="95"/>
      <c r="D180" s="9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  <c r="EF180" s="86"/>
      <c r="EG180" s="86"/>
      <c r="EH180" s="86"/>
      <c r="EI180" s="86"/>
      <c r="EJ180" s="86"/>
      <c r="EK180" s="86"/>
      <c r="EL180" s="86"/>
      <c r="EM180" s="86"/>
      <c r="EN180" s="86"/>
      <c r="EO180" s="86"/>
      <c r="EP180" s="86"/>
      <c r="EQ180" s="86"/>
      <c r="ER180" s="86"/>
      <c r="ES180" s="86"/>
      <c r="ET180" s="86"/>
      <c r="EU180" s="86"/>
      <c r="EV180" s="86"/>
      <c r="EW180" s="86"/>
      <c r="EX180" s="86"/>
      <c r="EY180" s="86"/>
      <c r="EZ180" s="86"/>
      <c r="FA180" s="86"/>
      <c r="FB180" s="86"/>
      <c r="FC180" s="86"/>
      <c r="FD180" s="86"/>
      <c r="FE180" s="86"/>
      <c r="FF180" s="86"/>
      <c r="FG180" s="86"/>
      <c r="FH180" s="86"/>
      <c r="FI180" s="86"/>
      <c r="FJ180" s="86"/>
      <c r="FK180" s="86"/>
      <c r="FL180" s="86"/>
      <c r="FM180" s="86"/>
      <c r="FN180" s="86"/>
      <c r="FO180" s="86"/>
      <c r="FP180" s="86"/>
      <c r="FQ180" s="86"/>
      <c r="FR180" s="86"/>
      <c r="FS180" s="86"/>
      <c r="FT180" s="86"/>
      <c r="FU180" s="86"/>
      <c r="FV180" s="86"/>
      <c r="FW180" s="86"/>
      <c r="FX180" s="86"/>
      <c r="FY180" s="86"/>
      <c r="FZ180" s="86"/>
      <c r="GA180" s="86"/>
      <c r="GB180" s="86"/>
      <c r="GC180" s="86"/>
      <c r="GD180" s="86"/>
      <c r="GE180" s="86"/>
      <c r="GF180" s="86"/>
      <c r="GG180" s="86"/>
      <c r="GH180" s="86"/>
      <c r="GI180" s="86"/>
      <c r="GJ180" s="86"/>
      <c r="GK180" s="86"/>
      <c r="GL180" s="86"/>
      <c r="GM180" s="86"/>
      <c r="GN180" s="86"/>
      <c r="GO180" s="86"/>
      <c r="GP180" s="86"/>
      <c r="GQ180" s="86"/>
      <c r="GR180" s="98"/>
      <c r="GS180" s="98"/>
      <c r="GT180" s="98"/>
      <c r="GU180" s="98"/>
      <c r="GV180" s="98"/>
      <c r="GW180" s="98"/>
      <c r="GX180" s="86"/>
      <c r="GY180" s="86"/>
      <c r="GZ180" s="86"/>
      <c r="HA180" s="86"/>
      <c r="HB180" s="86"/>
      <c r="HC180" s="86"/>
      <c r="HD180" s="86"/>
      <c r="HE180" s="86"/>
      <c r="HF180" s="86"/>
      <c r="HG180" s="86"/>
      <c r="HH180" s="86"/>
      <c r="HI180" s="86"/>
      <c r="HJ180" s="86"/>
      <c r="HK180" s="86"/>
      <c r="HL180" s="86"/>
      <c r="HM180" s="86"/>
      <c r="HN180" s="86"/>
      <c r="HO180" s="86"/>
      <c r="HP180" s="86"/>
      <c r="HQ180" s="86"/>
      <c r="HR180" s="86"/>
      <c r="HS180" s="86"/>
      <c r="HT180" s="86"/>
      <c r="HU180" s="86"/>
      <c r="HV180" s="86"/>
      <c r="HW180" s="86"/>
      <c r="HX180" s="86"/>
      <c r="HY180" s="86"/>
      <c r="HZ180" s="86"/>
      <c r="IA180" s="86"/>
      <c r="IB180" s="86"/>
      <c r="IC180" s="86"/>
      <c r="ID180" s="86"/>
      <c r="IE180" s="86"/>
      <c r="IF180" s="86"/>
      <c r="IG180" s="86"/>
      <c r="IH180" s="86"/>
      <c r="II180" s="86"/>
      <c r="IJ180" s="86"/>
      <c r="IK180" s="86"/>
      <c r="IL180" s="86"/>
      <c r="IM180" s="86"/>
      <c r="IN180" s="86"/>
      <c r="IO180" s="86"/>
      <c r="IP180" s="86"/>
      <c r="IQ180" s="86"/>
      <c r="IR180" s="86"/>
      <c r="IS180" s="86"/>
      <c r="IT180" s="86"/>
      <c r="IU180" s="86"/>
      <c r="IV180" s="86"/>
    </row>
  </sheetData>
  <sheetProtection/>
  <mergeCells count="3">
    <mergeCell ref="A9:D9"/>
    <mergeCell ref="A10:D10"/>
    <mergeCell ref="B177:C177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6.140625" style="148" customWidth="1"/>
    <col min="2" max="4" width="7.7109375" style="148" customWidth="1"/>
    <col min="5" max="5" width="15.28125" style="148" customWidth="1"/>
    <col min="6" max="6" width="14.8515625" style="148" customWidth="1"/>
    <col min="7" max="7" width="20.421875" style="148" customWidth="1"/>
    <col min="8" max="8" width="17.28125" style="148" customWidth="1"/>
    <col min="9" max="9" width="23.7109375" style="147" customWidth="1"/>
    <col min="10" max="12" width="9.140625" style="148" customWidth="1"/>
    <col min="13" max="13" width="13.8515625" style="148" customWidth="1"/>
    <col min="14" max="16384" width="9.140625" style="148" customWidth="1"/>
  </cols>
  <sheetData>
    <row r="1" spans="1:8" ht="15.75">
      <c r="A1" s="143"/>
      <c r="B1" s="144"/>
      <c r="C1" s="144"/>
      <c r="D1" s="144"/>
      <c r="E1" s="144"/>
      <c r="F1" s="145" t="s">
        <v>608</v>
      </c>
      <c r="G1" s="144"/>
      <c r="H1" s="146"/>
    </row>
    <row r="2" spans="1:8" ht="15.75">
      <c r="A2" s="143"/>
      <c r="B2" s="144"/>
      <c r="C2" s="144"/>
      <c r="D2" s="144"/>
      <c r="E2" s="144"/>
      <c r="F2" s="145" t="s">
        <v>501</v>
      </c>
      <c r="G2" s="144"/>
      <c r="H2" s="146"/>
    </row>
    <row r="3" spans="1:8" ht="15.75">
      <c r="A3" s="143"/>
      <c r="B3" s="144"/>
      <c r="C3" s="144"/>
      <c r="D3" s="144"/>
      <c r="E3" s="144"/>
      <c r="F3" s="145" t="s">
        <v>119</v>
      </c>
      <c r="G3" s="144"/>
      <c r="H3" s="146"/>
    </row>
    <row r="4" spans="1:8" ht="15.75">
      <c r="A4" s="143"/>
      <c r="B4" s="144"/>
      <c r="C4" s="144"/>
      <c r="D4" s="144"/>
      <c r="E4" s="144"/>
      <c r="F4" s="145" t="s">
        <v>120</v>
      </c>
      <c r="G4" s="144"/>
      <c r="H4" s="146"/>
    </row>
    <row r="5" spans="1:8" ht="15.75">
      <c r="A5" s="143"/>
      <c r="B5" s="144"/>
      <c r="C5" s="144"/>
      <c r="D5" s="144"/>
      <c r="E5" s="144"/>
      <c r="F5" s="145" t="s">
        <v>121</v>
      </c>
      <c r="G5" s="144"/>
      <c r="H5" s="146"/>
    </row>
    <row r="6" spans="1:8" ht="15.75">
      <c r="A6" s="143"/>
      <c r="B6" s="144"/>
      <c r="C6" s="144"/>
      <c r="D6" s="144"/>
      <c r="E6" s="144"/>
      <c r="F6" s="149" t="s">
        <v>932</v>
      </c>
      <c r="G6" s="144"/>
      <c r="H6" s="146"/>
    </row>
    <row r="7" spans="1:8" ht="15.75">
      <c r="A7" s="143"/>
      <c r="B7" s="144"/>
      <c r="C7" s="144"/>
      <c r="D7" s="144"/>
      <c r="E7" s="144"/>
      <c r="F7" s="149" t="s">
        <v>934</v>
      </c>
      <c r="G7" s="144"/>
      <c r="H7" s="146"/>
    </row>
    <row r="8" spans="1:8" ht="15.75">
      <c r="A8" s="150"/>
      <c r="B8" s="151"/>
      <c r="C8" s="151"/>
      <c r="D8" s="151"/>
      <c r="E8" s="151"/>
      <c r="F8" s="151"/>
      <c r="G8" s="151"/>
      <c r="H8" s="151"/>
    </row>
    <row r="9" spans="1:8" ht="40.5" customHeight="1">
      <c r="A9" s="177" t="s">
        <v>846</v>
      </c>
      <c r="B9" s="177"/>
      <c r="C9" s="177"/>
      <c r="D9" s="177"/>
      <c r="E9" s="177"/>
      <c r="F9" s="177"/>
      <c r="G9" s="177"/>
      <c r="H9" s="158"/>
    </row>
    <row r="10" spans="1:8" ht="22.5" customHeight="1">
      <c r="A10" s="153"/>
      <c r="B10" s="153"/>
      <c r="C10" s="153"/>
      <c r="D10" s="153"/>
      <c r="E10" s="153"/>
      <c r="F10" s="153"/>
      <c r="G10" s="153"/>
      <c r="H10" s="153"/>
    </row>
    <row r="11" spans="1:8" ht="40.5" customHeight="1">
      <c r="A11" s="175" t="s">
        <v>503</v>
      </c>
      <c r="B11" s="178" t="s">
        <v>609</v>
      </c>
      <c r="C11" s="180" t="s">
        <v>509</v>
      </c>
      <c r="D11" s="180" t="s">
        <v>510</v>
      </c>
      <c r="E11" s="182" t="s">
        <v>504</v>
      </c>
      <c r="F11" s="184" t="s">
        <v>610</v>
      </c>
      <c r="G11" s="173" t="s">
        <v>511</v>
      </c>
      <c r="H11" s="153"/>
    </row>
    <row r="12" spans="1:8" ht="40.5" customHeight="1">
      <c r="A12" s="176"/>
      <c r="B12" s="179"/>
      <c r="C12" s="181"/>
      <c r="D12" s="180"/>
      <c r="E12" s="183"/>
      <c r="F12" s="185"/>
      <c r="G12" s="174"/>
      <c r="H12" s="153"/>
    </row>
    <row r="13" spans="1:13" ht="33.75">
      <c r="A13" s="161" t="s">
        <v>611</v>
      </c>
      <c r="B13" s="162" t="s">
        <v>612</v>
      </c>
      <c r="C13" s="163"/>
      <c r="D13" s="163"/>
      <c r="E13" s="162"/>
      <c r="F13" s="162"/>
      <c r="G13" s="164">
        <v>4568586228.98</v>
      </c>
      <c r="H13" s="152"/>
      <c r="I13" s="152"/>
      <c r="J13" s="152"/>
      <c r="K13" s="152"/>
      <c r="L13" s="152"/>
      <c r="M13" s="152"/>
    </row>
    <row r="14" spans="1:13" ht="16.5">
      <c r="A14" s="157" t="s">
        <v>513</v>
      </c>
      <c r="B14" s="154" t="s">
        <v>612</v>
      </c>
      <c r="C14" s="155" t="s">
        <v>514</v>
      </c>
      <c r="D14" s="155"/>
      <c r="E14" s="154"/>
      <c r="F14" s="154"/>
      <c r="G14" s="156">
        <v>594500461.32</v>
      </c>
      <c r="H14" s="152"/>
      <c r="I14" s="152"/>
      <c r="J14" s="152"/>
      <c r="K14" s="152"/>
      <c r="L14" s="152"/>
      <c r="M14" s="152"/>
    </row>
    <row r="15" spans="1:13" ht="33.75">
      <c r="A15" s="157" t="s">
        <v>515</v>
      </c>
      <c r="B15" s="154" t="s">
        <v>612</v>
      </c>
      <c r="C15" s="155" t="s">
        <v>514</v>
      </c>
      <c r="D15" s="155" t="s">
        <v>516</v>
      </c>
      <c r="E15" s="154"/>
      <c r="F15" s="154"/>
      <c r="G15" s="156">
        <v>6812816.21</v>
      </c>
      <c r="H15" s="152"/>
      <c r="I15" s="152"/>
      <c r="J15" s="152"/>
      <c r="K15" s="152"/>
      <c r="L15" s="152"/>
      <c r="M15" s="152"/>
    </row>
    <row r="16" spans="1:13" ht="33.75">
      <c r="A16" s="157" t="s">
        <v>613</v>
      </c>
      <c r="B16" s="154" t="s">
        <v>612</v>
      </c>
      <c r="C16" s="155" t="s">
        <v>514</v>
      </c>
      <c r="D16" s="155" t="s">
        <v>516</v>
      </c>
      <c r="E16" s="154" t="s">
        <v>847</v>
      </c>
      <c r="F16" s="154"/>
      <c r="G16" s="156">
        <v>6812816.21</v>
      </c>
      <c r="H16" s="152"/>
      <c r="I16" s="152"/>
      <c r="J16" s="152"/>
      <c r="K16" s="152"/>
      <c r="L16" s="152"/>
      <c r="M16" s="152"/>
    </row>
    <row r="17" spans="1:13" ht="16.5">
      <c r="A17" s="157" t="s">
        <v>614</v>
      </c>
      <c r="B17" s="154" t="s">
        <v>612</v>
      </c>
      <c r="C17" s="155" t="s">
        <v>514</v>
      </c>
      <c r="D17" s="155" t="s">
        <v>516</v>
      </c>
      <c r="E17" s="154" t="s">
        <v>615</v>
      </c>
      <c r="F17" s="154"/>
      <c r="G17" s="156">
        <v>6812816.21</v>
      </c>
      <c r="H17" s="152"/>
      <c r="I17" s="152"/>
      <c r="J17" s="152"/>
      <c r="K17" s="152"/>
      <c r="L17" s="152"/>
      <c r="M17" s="152"/>
    </row>
    <row r="18" spans="1:13" ht="67.5">
      <c r="A18" s="157" t="s">
        <v>6</v>
      </c>
      <c r="B18" s="154" t="s">
        <v>612</v>
      </c>
      <c r="C18" s="155" t="s">
        <v>514</v>
      </c>
      <c r="D18" s="155" t="s">
        <v>516</v>
      </c>
      <c r="E18" s="154" t="s">
        <v>615</v>
      </c>
      <c r="F18" s="154" t="s">
        <v>41</v>
      </c>
      <c r="G18" s="156">
        <v>6812816.21</v>
      </c>
      <c r="H18" s="152"/>
      <c r="I18" s="152"/>
      <c r="J18" s="152"/>
      <c r="K18" s="152"/>
      <c r="L18" s="152"/>
      <c r="M18" s="152"/>
    </row>
    <row r="19" spans="1:13" ht="33.75">
      <c r="A19" s="157" t="s">
        <v>616</v>
      </c>
      <c r="B19" s="154" t="s">
        <v>612</v>
      </c>
      <c r="C19" s="155" t="s">
        <v>514</v>
      </c>
      <c r="D19" s="155" t="s">
        <v>516</v>
      </c>
      <c r="E19" s="154" t="s">
        <v>615</v>
      </c>
      <c r="F19" s="154" t="s">
        <v>617</v>
      </c>
      <c r="G19" s="156">
        <v>5717434.72</v>
      </c>
      <c r="H19" s="152"/>
      <c r="I19" s="152"/>
      <c r="J19" s="152"/>
      <c r="K19" s="152"/>
      <c r="L19" s="152"/>
      <c r="M19" s="152"/>
    </row>
    <row r="20" spans="1:13" ht="33.75">
      <c r="A20" s="157" t="s">
        <v>618</v>
      </c>
      <c r="B20" s="154" t="s">
        <v>612</v>
      </c>
      <c r="C20" s="155" t="s">
        <v>514</v>
      </c>
      <c r="D20" s="155" t="s">
        <v>516</v>
      </c>
      <c r="E20" s="154" t="s">
        <v>615</v>
      </c>
      <c r="F20" s="154" t="s">
        <v>619</v>
      </c>
      <c r="G20" s="156">
        <v>16800</v>
      </c>
      <c r="H20" s="152"/>
      <c r="I20" s="152"/>
      <c r="J20" s="152"/>
      <c r="K20" s="152"/>
      <c r="L20" s="152"/>
      <c r="M20" s="152"/>
    </row>
    <row r="21" spans="1:13" ht="54" customHeight="1">
      <c r="A21" s="157" t="s">
        <v>620</v>
      </c>
      <c r="B21" s="154" t="s">
        <v>612</v>
      </c>
      <c r="C21" s="155" t="s">
        <v>514</v>
      </c>
      <c r="D21" s="155" t="s">
        <v>516</v>
      </c>
      <c r="E21" s="154" t="s">
        <v>615</v>
      </c>
      <c r="F21" s="154" t="s">
        <v>621</v>
      </c>
      <c r="G21" s="156">
        <v>1078581.49</v>
      </c>
      <c r="H21" s="152"/>
      <c r="I21" s="152"/>
      <c r="J21" s="152"/>
      <c r="K21" s="152"/>
      <c r="L21" s="152"/>
      <c r="M21" s="152"/>
    </row>
    <row r="22" spans="1:13" ht="51">
      <c r="A22" s="157" t="s">
        <v>517</v>
      </c>
      <c r="B22" s="154" t="s">
        <v>612</v>
      </c>
      <c r="C22" s="155" t="s">
        <v>514</v>
      </c>
      <c r="D22" s="155" t="s">
        <v>518</v>
      </c>
      <c r="E22" s="154"/>
      <c r="F22" s="154"/>
      <c r="G22" s="156">
        <v>3276901.31</v>
      </c>
      <c r="H22" s="152"/>
      <c r="I22" s="152"/>
      <c r="J22" s="152"/>
      <c r="K22" s="152"/>
      <c r="L22" s="152"/>
      <c r="M22" s="152"/>
    </row>
    <row r="23" spans="1:13" ht="33.75">
      <c r="A23" s="157" t="s">
        <v>613</v>
      </c>
      <c r="B23" s="154" t="s">
        <v>612</v>
      </c>
      <c r="C23" s="155" t="s">
        <v>514</v>
      </c>
      <c r="D23" s="155" t="s">
        <v>518</v>
      </c>
      <c r="E23" s="154" t="s">
        <v>847</v>
      </c>
      <c r="F23" s="154"/>
      <c r="G23" s="156">
        <v>3276901.31</v>
      </c>
      <c r="H23" s="152"/>
      <c r="I23" s="152"/>
      <c r="J23" s="152"/>
      <c r="K23" s="152"/>
      <c r="L23" s="152"/>
      <c r="M23" s="152"/>
    </row>
    <row r="24" spans="1:13" ht="33.75">
      <c r="A24" s="157" t="s">
        <v>622</v>
      </c>
      <c r="B24" s="154" t="s">
        <v>612</v>
      </c>
      <c r="C24" s="155" t="s">
        <v>514</v>
      </c>
      <c r="D24" s="155" t="s">
        <v>518</v>
      </c>
      <c r="E24" s="154" t="s">
        <v>623</v>
      </c>
      <c r="F24" s="154"/>
      <c r="G24" s="156">
        <v>3276901.31</v>
      </c>
      <c r="H24" s="152"/>
      <c r="I24" s="152"/>
      <c r="J24" s="152"/>
      <c r="K24" s="152"/>
      <c r="L24" s="152"/>
      <c r="M24" s="152"/>
    </row>
    <row r="25" spans="1:13" ht="67.5">
      <c r="A25" s="157" t="s">
        <v>6</v>
      </c>
      <c r="B25" s="154" t="s">
        <v>612</v>
      </c>
      <c r="C25" s="155" t="s">
        <v>514</v>
      </c>
      <c r="D25" s="155" t="s">
        <v>518</v>
      </c>
      <c r="E25" s="154" t="s">
        <v>623</v>
      </c>
      <c r="F25" s="154" t="s">
        <v>41</v>
      </c>
      <c r="G25" s="156">
        <v>443979.87</v>
      </c>
      <c r="H25" s="152"/>
      <c r="I25" s="152"/>
      <c r="J25" s="152"/>
      <c r="K25" s="152"/>
      <c r="L25" s="152"/>
      <c r="M25" s="152"/>
    </row>
    <row r="26" spans="1:13" ht="16.5">
      <c r="A26" s="157" t="s">
        <v>624</v>
      </c>
      <c r="B26" s="154" t="s">
        <v>612</v>
      </c>
      <c r="C26" s="155" t="s">
        <v>514</v>
      </c>
      <c r="D26" s="155" t="s">
        <v>518</v>
      </c>
      <c r="E26" s="154" t="s">
        <v>623</v>
      </c>
      <c r="F26" s="154" t="s">
        <v>625</v>
      </c>
      <c r="G26" s="156">
        <v>232360.97</v>
      </c>
      <c r="H26" s="152"/>
      <c r="I26" s="152"/>
      <c r="J26" s="152"/>
      <c r="K26" s="152"/>
      <c r="L26" s="152"/>
      <c r="M26" s="152"/>
    </row>
    <row r="27" spans="1:13" ht="51">
      <c r="A27" s="157" t="s">
        <v>626</v>
      </c>
      <c r="B27" s="154" t="s">
        <v>612</v>
      </c>
      <c r="C27" s="155" t="s">
        <v>514</v>
      </c>
      <c r="D27" s="155" t="s">
        <v>518</v>
      </c>
      <c r="E27" s="154" t="s">
        <v>623</v>
      </c>
      <c r="F27" s="154" t="s">
        <v>627</v>
      </c>
      <c r="G27" s="156">
        <v>70170.9</v>
      </c>
      <c r="H27" s="152"/>
      <c r="I27" s="152"/>
      <c r="J27" s="152"/>
      <c r="K27" s="152"/>
      <c r="L27" s="152"/>
      <c r="M27" s="152"/>
    </row>
    <row r="28" spans="1:13" ht="67.5">
      <c r="A28" s="157" t="s">
        <v>628</v>
      </c>
      <c r="B28" s="154" t="s">
        <v>612</v>
      </c>
      <c r="C28" s="155" t="s">
        <v>514</v>
      </c>
      <c r="D28" s="155" t="s">
        <v>518</v>
      </c>
      <c r="E28" s="154" t="s">
        <v>623</v>
      </c>
      <c r="F28" s="154" t="s">
        <v>629</v>
      </c>
      <c r="G28" s="156">
        <v>141448</v>
      </c>
      <c r="H28" s="152"/>
      <c r="I28" s="152"/>
      <c r="J28" s="152"/>
      <c r="K28" s="152"/>
      <c r="L28" s="152"/>
      <c r="M28" s="152"/>
    </row>
    <row r="29" spans="1:13" ht="33.75">
      <c r="A29" s="157" t="s">
        <v>7</v>
      </c>
      <c r="B29" s="154" t="s">
        <v>612</v>
      </c>
      <c r="C29" s="155" t="s">
        <v>514</v>
      </c>
      <c r="D29" s="155" t="s">
        <v>518</v>
      </c>
      <c r="E29" s="154" t="s">
        <v>623</v>
      </c>
      <c r="F29" s="154" t="s">
        <v>70</v>
      </c>
      <c r="G29" s="156">
        <v>2812921.44</v>
      </c>
      <c r="H29" s="152"/>
      <c r="I29" s="152"/>
      <c r="J29" s="152"/>
      <c r="K29" s="152"/>
      <c r="L29" s="152"/>
      <c r="M29" s="152"/>
    </row>
    <row r="30" spans="1:13" ht="33.75">
      <c r="A30" s="157" t="s">
        <v>630</v>
      </c>
      <c r="B30" s="154" t="s">
        <v>612</v>
      </c>
      <c r="C30" s="155" t="s">
        <v>514</v>
      </c>
      <c r="D30" s="155" t="s">
        <v>518</v>
      </c>
      <c r="E30" s="154" t="s">
        <v>623</v>
      </c>
      <c r="F30" s="154" t="s">
        <v>631</v>
      </c>
      <c r="G30" s="156">
        <v>381404.89</v>
      </c>
      <c r="H30" s="152"/>
      <c r="I30" s="152"/>
      <c r="J30" s="152"/>
      <c r="K30" s="152"/>
      <c r="L30" s="152"/>
      <c r="M30" s="152"/>
    </row>
    <row r="31" spans="1:13" ht="33.75">
      <c r="A31" s="157" t="s">
        <v>632</v>
      </c>
      <c r="B31" s="154" t="s">
        <v>612</v>
      </c>
      <c r="C31" s="155" t="s">
        <v>514</v>
      </c>
      <c r="D31" s="155" t="s">
        <v>518</v>
      </c>
      <c r="E31" s="154" t="s">
        <v>623</v>
      </c>
      <c r="F31" s="154" t="s">
        <v>633</v>
      </c>
      <c r="G31" s="156">
        <v>2431516.55</v>
      </c>
      <c r="H31" s="152"/>
      <c r="I31" s="152"/>
      <c r="J31" s="152"/>
      <c r="K31" s="152"/>
      <c r="L31" s="152"/>
      <c r="M31" s="152"/>
    </row>
    <row r="32" spans="1:13" ht="16.5">
      <c r="A32" s="157" t="s">
        <v>9</v>
      </c>
      <c r="B32" s="154" t="s">
        <v>612</v>
      </c>
      <c r="C32" s="155" t="s">
        <v>514</v>
      </c>
      <c r="D32" s="155" t="s">
        <v>518</v>
      </c>
      <c r="E32" s="154" t="s">
        <v>623</v>
      </c>
      <c r="F32" s="154" t="s">
        <v>48</v>
      </c>
      <c r="G32" s="156">
        <v>20000</v>
      </c>
      <c r="H32" s="152"/>
      <c r="I32" s="152"/>
      <c r="J32" s="152"/>
      <c r="K32" s="152"/>
      <c r="L32" s="152"/>
      <c r="M32" s="152"/>
    </row>
    <row r="33" spans="1:13" ht="16.5">
      <c r="A33" s="157" t="s">
        <v>634</v>
      </c>
      <c r="B33" s="154" t="s">
        <v>612</v>
      </c>
      <c r="C33" s="155" t="s">
        <v>514</v>
      </c>
      <c r="D33" s="155" t="s">
        <v>518</v>
      </c>
      <c r="E33" s="154" t="s">
        <v>623</v>
      </c>
      <c r="F33" s="154" t="s">
        <v>635</v>
      </c>
      <c r="G33" s="156">
        <v>20000</v>
      </c>
      <c r="H33" s="152"/>
      <c r="I33" s="152"/>
      <c r="J33" s="152"/>
      <c r="K33" s="152"/>
      <c r="L33" s="152"/>
      <c r="M33" s="152"/>
    </row>
    <row r="34" spans="1:13" ht="51">
      <c r="A34" s="157" t="s">
        <v>519</v>
      </c>
      <c r="B34" s="154" t="s">
        <v>612</v>
      </c>
      <c r="C34" s="155" t="s">
        <v>514</v>
      </c>
      <c r="D34" s="155" t="s">
        <v>520</v>
      </c>
      <c r="E34" s="154"/>
      <c r="F34" s="154"/>
      <c r="G34" s="156">
        <v>67762962.9</v>
      </c>
      <c r="H34" s="152"/>
      <c r="I34" s="152"/>
      <c r="J34" s="152"/>
      <c r="K34" s="152"/>
      <c r="L34" s="152"/>
      <c r="M34" s="152"/>
    </row>
    <row r="35" spans="1:13" ht="33.75">
      <c r="A35" s="157" t="s">
        <v>613</v>
      </c>
      <c r="B35" s="154" t="s">
        <v>612</v>
      </c>
      <c r="C35" s="155" t="s">
        <v>514</v>
      </c>
      <c r="D35" s="155" t="s">
        <v>520</v>
      </c>
      <c r="E35" s="154" t="s">
        <v>847</v>
      </c>
      <c r="F35" s="154"/>
      <c r="G35" s="156">
        <v>67762962.9</v>
      </c>
      <c r="H35" s="152"/>
      <c r="I35" s="152"/>
      <c r="J35" s="152"/>
      <c r="K35" s="152"/>
      <c r="L35" s="152"/>
      <c r="M35" s="152"/>
    </row>
    <row r="36" spans="1:13" ht="16.5">
      <c r="A36" s="157" t="s">
        <v>636</v>
      </c>
      <c r="B36" s="154" t="s">
        <v>612</v>
      </c>
      <c r="C36" s="155" t="s">
        <v>514</v>
      </c>
      <c r="D36" s="155" t="s">
        <v>520</v>
      </c>
      <c r="E36" s="154" t="s">
        <v>637</v>
      </c>
      <c r="F36" s="154"/>
      <c r="G36" s="156">
        <v>67762962.9</v>
      </c>
      <c r="H36" s="152"/>
      <c r="I36" s="152"/>
      <c r="J36" s="152"/>
      <c r="K36" s="152"/>
      <c r="L36" s="152"/>
      <c r="M36" s="152"/>
    </row>
    <row r="37" spans="1:13" ht="67.5">
      <c r="A37" s="157" t="s">
        <v>6</v>
      </c>
      <c r="B37" s="154" t="s">
        <v>612</v>
      </c>
      <c r="C37" s="155" t="s">
        <v>514</v>
      </c>
      <c r="D37" s="155" t="s">
        <v>520</v>
      </c>
      <c r="E37" s="154" t="s">
        <v>637</v>
      </c>
      <c r="F37" s="154" t="s">
        <v>41</v>
      </c>
      <c r="G37" s="156">
        <v>62696634.18</v>
      </c>
      <c r="H37" s="152"/>
      <c r="I37" s="152"/>
      <c r="J37" s="152"/>
      <c r="K37" s="152"/>
      <c r="L37" s="152"/>
      <c r="M37" s="152"/>
    </row>
    <row r="38" spans="1:13" ht="33.75">
      <c r="A38" s="157" t="s">
        <v>616</v>
      </c>
      <c r="B38" s="154" t="s">
        <v>612</v>
      </c>
      <c r="C38" s="155" t="s">
        <v>514</v>
      </c>
      <c r="D38" s="155" t="s">
        <v>520</v>
      </c>
      <c r="E38" s="154" t="s">
        <v>637</v>
      </c>
      <c r="F38" s="154" t="s">
        <v>617</v>
      </c>
      <c r="G38" s="156">
        <v>46398081.37</v>
      </c>
      <c r="H38" s="152"/>
      <c r="I38" s="152"/>
      <c r="J38" s="152"/>
      <c r="K38" s="152"/>
      <c r="L38" s="152"/>
      <c r="M38" s="152"/>
    </row>
    <row r="39" spans="1:13" ht="33.75">
      <c r="A39" s="157" t="s">
        <v>618</v>
      </c>
      <c r="B39" s="154" t="s">
        <v>612</v>
      </c>
      <c r="C39" s="155" t="s">
        <v>514</v>
      </c>
      <c r="D39" s="155" t="s">
        <v>520</v>
      </c>
      <c r="E39" s="154" t="s">
        <v>637</v>
      </c>
      <c r="F39" s="154" t="s">
        <v>619</v>
      </c>
      <c r="G39" s="156">
        <v>3311294.17</v>
      </c>
      <c r="H39" s="152"/>
      <c r="I39" s="152"/>
      <c r="J39" s="152"/>
      <c r="K39" s="152"/>
      <c r="L39" s="152"/>
      <c r="M39" s="152"/>
    </row>
    <row r="40" spans="1:13" ht="51" customHeight="1">
      <c r="A40" s="157" t="s">
        <v>620</v>
      </c>
      <c r="B40" s="154" t="s">
        <v>612</v>
      </c>
      <c r="C40" s="155" t="s">
        <v>514</v>
      </c>
      <c r="D40" s="155" t="s">
        <v>520</v>
      </c>
      <c r="E40" s="154" t="s">
        <v>637</v>
      </c>
      <c r="F40" s="154" t="s">
        <v>621</v>
      </c>
      <c r="G40" s="156">
        <v>12987258.64</v>
      </c>
      <c r="H40" s="152"/>
      <c r="I40" s="152"/>
      <c r="J40" s="152"/>
      <c r="K40" s="152"/>
      <c r="L40" s="152"/>
      <c r="M40" s="152"/>
    </row>
    <row r="41" spans="1:13" ht="33.75">
      <c r="A41" s="157" t="s">
        <v>7</v>
      </c>
      <c r="B41" s="154" t="s">
        <v>612</v>
      </c>
      <c r="C41" s="155" t="s">
        <v>514</v>
      </c>
      <c r="D41" s="155" t="s">
        <v>520</v>
      </c>
      <c r="E41" s="154" t="s">
        <v>637</v>
      </c>
      <c r="F41" s="154" t="s">
        <v>70</v>
      </c>
      <c r="G41" s="156">
        <v>4526812.82</v>
      </c>
      <c r="H41" s="152"/>
      <c r="I41" s="152"/>
      <c r="J41" s="152"/>
      <c r="K41" s="152"/>
      <c r="L41" s="152"/>
      <c r="M41" s="152"/>
    </row>
    <row r="42" spans="1:13" ht="33.75">
      <c r="A42" s="157" t="s">
        <v>630</v>
      </c>
      <c r="B42" s="154" t="s">
        <v>612</v>
      </c>
      <c r="C42" s="155" t="s">
        <v>514</v>
      </c>
      <c r="D42" s="155" t="s">
        <v>520</v>
      </c>
      <c r="E42" s="154" t="s">
        <v>637</v>
      </c>
      <c r="F42" s="154" t="s">
        <v>631</v>
      </c>
      <c r="G42" s="156">
        <v>2082904.06</v>
      </c>
      <c r="H42" s="152"/>
      <c r="I42" s="152"/>
      <c r="J42" s="152"/>
      <c r="K42" s="152"/>
      <c r="L42" s="152"/>
      <c r="M42" s="152"/>
    </row>
    <row r="43" spans="1:13" ht="33.75">
      <c r="A43" s="157" t="s">
        <v>632</v>
      </c>
      <c r="B43" s="154" t="s">
        <v>612</v>
      </c>
      <c r="C43" s="155" t="s">
        <v>514</v>
      </c>
      <c r="D43" s="155" t="s">
        <v>520</v>
      </c>
      <c r="E43" s="154" t="s">
        <v>637</v>
      </c>
      <c r="F43" s="154" t="s">
        <v>633</v>
      </c>
      <c r="G43" s="156">
        <v>2443908.76</v>
      </c>
      <c r="H43" s="152"/>
      <c r="I43" s="152"/>
      <c r="J43" s="152"/>
      <c r="K43" s="152"/>
      <c r="L43" s="152"/>
      <c r="M43" s="152"/>
    </row>
    <row r="44" spans="1:13" ht="25.5" customHeight="1">
      <c r="A44" s="157" t="s">
        <v>8</v>
      </c>
      <c r="B44" s="154" t="s">
        <v>612</v>
      </c>
      <c r="C44" s="155" t="s">
        <v>514</v>
      </c>
      <c r="D44" s="155" t="s">
        <v>520</v>
      </c>
      <c r="E44" s="154" t="s">
        <v>637</v>
      </c>
      <c r="F44" s="154" t="s">
        <v>75</v>
      </c>
      <c r="G44" s="156">
        <v>394183.9</v>
      </c>
      <c r="H44" s="152"/>
      <c r="I44" s="152"/>
      <c r="J44" s="152"/>
      <c r="K44" s="152"/>
      <c r="L44" s="152"/>
      <c r="M44" s="152"/>
    </row>
    <row r="45" spans="1:13" ht="33.75">
      <c r="A45" s="157" t="s">
        <v>638</v>
      </c>
      <c r="B45" s="154" t="s">
        <v>612</v>
      </c>
      <c r="C45" s="155" t="s">
        <v>514</v>
      </c>
      <c r="D45" s="155" t="s">
        <v>520</v>
      </c>
      <c r="E45" s="154" t="s">
        <v>637</v>
      </c>
      <c r="F45" s="154" t="s">
        <v>639</v>
      </c>
      <c r="G45" s="156">
        <v>394183.9</v>
      </c>
      <c r="H45" s="152"/>
      <c r="I45" s="152"/>
      <c r="J45" s="152"/>
      <c r="K45" s="152"/>
      <c r="L45" s="152"/>
      <c r="M45" s="152"/>
    </row>
    <row r="46" spans="1:13" ht="16.5">
      <c r="A46" s="157" t="s">
        <v>9</v>
      </c>
      <c r="B46" s="154" t="s">
        <v>612</v>
      </c>
      <c r="C46" s="155" t="s">
        <v>514</v>
      </c>
      <c r="D46" s="155" t="s">
        <v>520</v>
      </c>
      <c r="E46" s="154" t="s">
        <v>637</v>
      </c>
      <c r="F46" s="154" t="s">
        <v>48</v>
      </c>
      <c r="G46" s="156">
        <v>145332</v>
      </c>
      <c r="H46" s="152"/>
      <c r="I46" s="152"/>
      <c r="J46" s="152"/>
      <c r="K46" s="152"/>
      <c r="L46" s="152"/>
      <c r="M46" s="152"/>
    </row>
    <row r="47" spans="1:13" ht="16.5">
      <c r="A47" s="157" t="s">
        <v>634</v>
      </c>
      <c r="B47" s="154" t="s">
        <v>612</v>
      </c>
      <c r="C47" s="155" t="s">
        <v>514</v>
      </c>
      <c r="D47" s="155" t="s">
        <v>520</v>
      </c>
      <c r="E47" s="154" t="s">
        <v>637</v>
      </c>
      <c r="F47" s="154" t="s">
        <v>635</v>
      </c>
      <c r="G47" s="156">
        <v>145332</v>
      </c>
      <c r="H47" s="152"/>
      <c r="I47" s="152"/>
      <c r="J47" s="152"/>
      <c r="K47" s="152"/>
      <c r="L47" s="152"/>
      <c r="M47" s="152"/>
    </row>
    <row r="48" spans="1:13" ht="51">
      <c r="A48" s="157" t="s">
        <v>521</v>
      </c>
      <c r="B48" s="154" t="s">
        <v>612</v>
      </c>
      <c r="C48" s="155" t="s">
        <v>514</v>
      </c>
      <c r="D48" s="155" t="s">
        <v>522</v>
      </c>
      <c r="E48" s="154"/>
      <c r="F48" s="154"/>
      <c r="G48" s="156">
        <v>45267885.31</v>
      </c>
      <c r="H48" s="152"/>
      <c r="I48" s="152"/>
      <c r="J48" s="152"/>
      <c r="K48" s="152"/>
      <c r="L48" s="152"/>
      <c r="M48" s="152"/>
    </row>
    <row r="49" spans="1:13" ht="33.75">
      <c r="A49" s="157" t="s">
        <v>613</v>
      </c>
      <c r="B49" s="154" t="s">
        <v>612</v>
      </c>
      <c r="C49" s="155" t="s">
        <v>514</v>
      </c>
      <c r="D49" s="155" t="s">
        <v>522</v>
      </c>
      <c r="E49" s="154" t="s">
        <v>847</v>
      </c>
      <c r="F49" s="154"/>
      <c r="G49" s="156">
        <v>45267885.31</v>
      </c>
      <c r="H49" s="152"/>
      <c r="I49" s="152"/>
      <c r="J49" s="152"/>
      <c r="K49" s="152"/>
      <c r="L49" s="152"/>
      <c r="M49" s="152"/>
    </row>
    <row r="50" spans="1:13" ht="16.5">
      <c r="A50" s="157" t="s">
        <v>636</v>
      </c>
      <c r="B50" s="154" t="s">
        <v>612</v>
      </c>
      <c r="C50" s="155" t="s">
        <v>514</v>
      </c>
      <c r="D50" s="155" t="s">
        <v>522</v>
      </c>
      <c r="E50" s="154" t="s">
        <v>637</v>
      </c>
      <c r="F50" s="154"/>
      <c r="G50" s="156">
        <v>40903047.38</v>
      </c>
      <c r="H50" s="152"/>
      <c r="I50" s="152"/>
      <c r="J50" s="152"/>
      <c r="K50" s="152"/>
      <c r="L50" s="152"/>
      <c r="M50" s="152"/>
    </row>
    <row r="51" spans="1:13" ht="67.5">
      <c r="A51" s="157" t="s">
        <v>6</v>
      </c>
      <c r="B51" s="154" t="s">
        <v>612</v>
      </c>
      <c r="C51" s="155" t="s">
        <v>514</v>
      </c>
      <c r="D51" s="155" t="s">
        <v>522</v>
      </c>
      <c r="E51" s="154" t="s">
        <v>637</v>
      </c>
      <c r="F51" s="154" t="s">
        <v>41</v>
      </c>
      <c r="G51" s="156">
        <v>37128399.26</v>
      </c>
      <c r="H51" s="152"/>
      <c r="I51" s="152"/>
      <c r="J51" s="152"/>
      <c r="K51" s="152"/>
      <c r="L51" s="152"/>
      <c r="M51" s="152"/>
    </row>
    <row r="52" spans="1:13" ht="33.75">
      <c r="A52" s="157" t="s">
        <v>616</v>
      </c>
      <c r="B52" s="154" t="s">
        <v>612</v>
      </c>
      <c r="C52" s="155" t="s">
        <v>514</v>
      </c>
      <c r="D52" s="155" t="s">
        <v>522</v>
      </c>
      <c r="E52" s="154" t="s">
        <v>637</v>
      </c>
      <c r="F52" s="154" t="s">
        <v>617</v>
      </c>
      <c r="G52" s="156">
        <v>27605436.99</v>
      </c>
      <c r="H52" s="152"/>
      <c r="I52" s="152"/>
      <c r="J52" s="152"/>
      <c r="K52" s="152"/>
      <c r="L52" s="152"/>
      <c r="M52" s="152"/>
    </row>
    <row r="53" spans="1:13" ht="33.75">
      <c r="A53" s="157" t="s">
        <v>618</v>
      </c>
      <c r="B53" s="154" t="s">
        <v>612</v>
      </c>
      <c r="C53" s="155" t="s">
        <v>514</v>
      </c>
      <c r="D53" s="155" t="s">
        <v>522</v>
      </c>
      <c r="E53" s="154" t="s">
        <v>637</v>
      </c>
      <c r="F53" s="154" t="s">
        <v>619</v>
      </c>
      <c r="G53" s="156">
        <v>1719631.11</v>
      </c>
      <c r="H53" s="152"/>
      <c r="I53" s="152"/>
      <c r="J53" s="152"/>
      <c r="K53" s="152"/>
      <c r="L53" s="152"/>
      <c r="M53" s="152"/>
    </row>
    <row r="54" spans="1:13" ht="51">
      <c r="A54" s="157" t="s">
        <v>620</v>
      </c>
      <c r="B54" s="154" t="s">
        <v>612</v>
      </c>
      <c r="C54" s="155" t="s">
        <v>514</v>
      </c>
      <c r="D54" s="155" t="s">
        <v>522</v>
      </c>
      <c r="E54" s="154" t="s">
        <v>637</v>
      </c>
      <c r="F54" s="154" t="s">
        <v>621</v>
      </c>
      <c r="G54" s="156">
        <v>7803331.16</v>
      </c>
      <c r="H54" s="152"/>
      <c r="I54" s="152"/>
      <c r="J54" s="152"/>
      <c r="K54" s="152"/>
      <c r="L54" s="152"/>
      <c r="M54" s="152"/>
    </row>
    <row r="55" spans="1:13" ht="33.75">
      <c r="A55" s="157" t="s">
        <v>7</v>
      </c>
      <c r="B55" s="154" t="s">
        <v>612</v>
      </c>
      <c r="C55" s="155" t="s">
        <v>514</v>
      </c>
      <c r="D55" s="155" t="s">
        <v>522</v>
      </c>
      <c r="E55" s="154" t="s">
        <v>637</v>
      </c>
      <c r="F55" s="154" t="s">
        <v>70</v>
      </c>
      <c r="G55" s="156">
        <v>3620292.12</v>
      </c>
      <c r="H55" s="152"/>
      <c r="I55" s="152"/>
      <c r="J55" s="152"/>
      <c r="K55" s="152"/>
      <c r="L55" s="152"/>
      <c r="M55" s="152"/>
    </row>
    <row r="56" spans="1:13" ht="33.75">
      <c r="A56" s="157" t="s">
        <v>630</v>
      </c>
      <c r="B56" s="154" t="s">
        <v>612</v>
      </c>
      <c r="C56" s="155" t="s">
        <v>514</v>
      </c>
      <c r="D56" s="155" t="s">
        <v>522</v>
      </c>
      <c r="E56" s="154" t="s">
        <v>637</v>
      </c>
      <c r="F56" s="154" t="s">
        <v>631</v>
      </c>
      <c r="G56" s="156">
        <v>2580614.78</v>
      </c>
      <c r="H56" s="152"/>
      <c r="I56" s="152"/>
      <c r="J56" s="152"/>
      <c r="K56" s="152"/>
      <c r="L56" s="152"/>
      <c r="M56" s="152"/>
    </row>
    <row r="57" spans="1:13" ht="33.75">
      <c r="A57" s="157" t="s">
        <v>632</v>
      </c>
      <c r="B57" s="154" t="s">
        <v>612</v>
      </c>
      <c r="C57" s="155" t="s">
        <v>514</v>
      </c>
      <c r="D57" s="155" t="s">
        <v>522</v>
      </c>
      <c r="E57" s="154" t="s">
        <v>637</v>
      </c>
      <c r="F57" s="154" t="s">
        <v>633</v>
      </c>
      <c r="G57" s="156">
        <v>1039677.34</v>
      </c>
      <c r="H57" s="152"/>
      <c r="I57" s="152"/>
      <c r="J57" s="152"/>
      <c r="K57" s="152"/>
      <c r="L57" s="152"/>
      <c r="M57" s="152"/>
    </row>
    <row r="58" spans="1:13" ht="16.5">
      <c r="A58" s="157" t="s">
        <v>8</v>
      </c>
      <c r="B58" s="154" t="s">
        <v>612</v>
      </c>
      <c r="C58" s="155" t="s">
        <v>514</v>
      </c>
      <c r="D58" s="155" t="s">
        <v>522</v>
      </c>
      <c r="E58" s="154" t="s">
        <v>637</v>
      </c>
      <c r="F58" s="154" t="s">
        <v>75</v>
      </c>
      <c r="G58" s="156">
        <v>154356</v>
      </c>
      <c r="H58" s="152"/>
      <c r="I58" s="152"/>
      <c r="J58" s="152"/>
      <c r="K58" s="152"/>
      <c r="L58" s="152"/>
      <c r="M58" s="152"/>
    </row>
    <row r="59" spans="1:13" ht="33.75">
      <c r="A59" s="157" t="s">
        <v>638</v>
      </c>
      <c r="B59" s="154" t="s">
        <v>612</v>
      </c>
      <c r="C59" s="155" t="s">
        <v>514</v>
      </c>
      <c r="D59" s="155" t="s">
        <v>522</v>
      </c>
      <c r="E59" s="154" t="s">
        <v>637</v>
      </c>
      <c r="F59" s="154" t="s">
        <v>639</v>
      </c>
      <c r="G59" s="156">
        <v>154356</v>
      </c>
      <c r="H59" s="152"/>
      <c r="I59" s="152"/>
      <c r="J59" s="152"/>
      <c r="K59" s="152"/>
      <c r="L59" s="152"/>
      <c r="M59" s="152"/>
    </row>
    <row r="60" spans="1:13" ht="33.75">
      <c r="A60" s="157" t="s">
        <v>640</v>
      </c>
      <c r="B60" s="154" t="s">
        <v>612</v>
      </c>
      <c r="C60" s="155" t="s">
        <v>514</v>
      </c>
      <c r="D60" s="155" t="s">
        <v>522</v>
      </c>
      <c r="E60" s="154" t="s">
        <v>641</v>
      </c>
      <c r="F60" s="154"/>
      <c r="G60" s="156">
        <v>4364837.93</v>
      </c>
      <c r="H60" s="152"/>
      <c r="I60" s="152"/>
      <c r="J60" s="152"/>
      <c r="K60" s="152"/>
      <c r="L60" s="152"/>
      <c r="M60" s="152"/>
    </row>
    <row r="61" spans="1:13" ht="67.5">
      <c r="A61" s="157" t="s">
        <v>6</v>
      </c>
      <c r="B61" s="154" t="s">
        <v>612</v>
      </c>
      <c r="C61" s="155" t="s">
        <v>514</v>
      </c>
      <c r="D61" s="155" t="s">
        <v>522</v>
      </c>
      <c r="E61" s="154" t="s">
        <v>641</v>
      </c>
      <c r="F61" s="154" t="s">
        <v>41</v>
      </c>
      <c r="G61" s="156">
        <v>4364837.93</v>
      </c>
      <c r="H61" s="152"/>
      <c r="I61" s="152"/>
      <c r="J61" s="152"/>
      <c r="K61" s="152"/>
      <c r="L61" s="152"/>
      <c r="M61" s="152"/>
    </row>
    <row r="62" spans="1:13" ht="33.75">
      <c r="A62" s="157" t="s">
        <v>616</v>
      </c>
      <c r="B62" s="154" t="s">
        <v>612</v>
      </c>
      <c r="C62" s="155" t="s">
        <v>514</v>
      </c>
      <c r="D62" s="155" t="s">
        <v>522</v>
      </c>
      <c r="E62" s="154" t="s">
        <v>641</v>
      </c>
      <c r="F62" s="154" t="s">
        <v>617</v>
      </c>
      <c r="G62" s="156">
        <v>3351238.46</v>
      </c>
      <c r="H62" s="152"/>
      <c r="I62" s="152"/>
      <c r="J62" s="152"/>
      <c r="K62" s="152"/>
      <c r="L62" s="152"/>
      <c r="M62" s="152"/>
    </row>
    <row r="63" spans="1:13" ht="33.75">
      <c r="A63" s="157" t="s">
        <v>618</v>
      </c>
      <c r="B63" s="154" t="s">
        <v>612</v>
      </c>
      <c r="C63" s="155" t="s">
        <v>514</v>
      </c>
      <c r="D63" s="155" t="s">
        <v>522</v>
      </c>
      <c r="E63" s="154" t="s">
        <v>641</v>
      </c>
      <c r="F63" s="154" t="s">
        <v>619</v>
      </c>
      <c r="G63" s="156">
        <v>297046</v>
      </c>
      <c r="H63" s="152"/>
      <c r="I63" s="152"/>
      <c r="J63" s="152"/>
      <c r="K63" s="152"/>
      <c r="L63" s="152"/>
      <c r="M63" s="152"/>
    </row>
    <row r="64" spans="1:13" ht="51">
      <c r="A64" s="157" t="s">
        <v>620</v>
      </c>
      <c r="B64" s="154" t="s">
        <v>612</v>
      </c>
      <c r="C64" s="155" t="s">
        <v>514</v>
      </c>
      <c r="D64" s="155" t="s">
        <v>522</v>
      </c>
      <c r="E64" s="154" t="s">
        <v>641</v>
      </c>
      <c r="F64" s="154" t="s">
        <v>621</v>
      </c>
      <c r="G64" s="156">
        <v>716553.47</v>
      </c>
      <c r="H64" s="152"/>
      <c r="I64" s="152"/>
      <c r="J64" s="152"/>
      <c r="K64" s="152"/>
      <c r="L64" s="152"/>
      <c r="M64" s="152"/>
    </row>
    <row r="65" spans="1:13" ht="16.5">
      <c r="A65" s="157" t="s">
        <v>523</v>
      </c>
      <c r="B65" s="154" t="s">
        <v>612</v>
      </c>
      <c r="C65" s="155" t="s">
        <v>514</v>
      </c>
      <c r="D65" s="155" t="s">
        <v>524</v>
      </c>
      <c r="E65" s="154"/>
      <c r="F65" s="154"/>
      <c r="G65" s="156">
        <v>1000</v>
      </c>
      <c r="H65" s="152"/>
      <c r="I65" s="152"/>
      <c r="J65" s="152"/>
      <c r="K65" s="152"/>
      <c r="L65" s="152"/>
      <c r="M65" s="152"/>
    </row>
    <row r="66" spans="1:13" ht="16.5">
      <c r="A66" s="157" t="s">
        <v>642</v>
      </c>
      <c r="B66" s="154" t="s">
        <v>612</v>
      </c>
      <c r="C66" s="155" t="s">
        <v>514</v>
      </c>
      <c r="D66" s="155" t="s">
        <v>524</v>
      </c>
      <c r="E66" s="154" t="s">
        <v>848</v>
      </c>
      <c r="F66" s="154"/>
      <c r="G66" s="156">
        <v>1000</v>
      </c>
      <c r="H66" s="152"/>
      <c r="I66" s="152"/>
      <c r="J66" s="152"/>
      <c r="K66" s="152"/>
      <c r="L66" s="152"/>
      <c r="M66" s="152"/>
    </row>
    <row r="67" spans="1:13" ht="16.5">
      <c r="A67" s="157" t="s">
        <v>643</v>
      </c>
      <c r="B67" s="154" t="s">
        <v>612</v>
      </c>
      <c r="C67" s="155" t="s">
        <v>514</v>
      </c>
      <c r="D67" s="155" t="s">
        <v>524</v>
      </c>
      <c r="E67" s="154" t="s">
        <v>644</v>
      </c>
      <c r="F67" s="154"/>
      <c r="G67" s="156">
        <v>1000</v>
      </c>
      <c r="H67" s="152"/>
      <c r="I67" s="152"/>
      <c r="J67" s="152"/>
      <c r="K67" s="152"/>
      <c r="L67" s="152"/>
      <c r="M67" s="152"/>
    </row>
    <row r="68" spans="1:13" ht="33.75">
      <c r="A68" s="157" t="s">
        <v>7</v>
      </c>
      <c r="B68" s="154" t="s">
        <v>612</v>
      </c>
      <c r="C68" s="155" t="s">
        <v>514</v>
      </c>
      <c r="D68" s="155" t="s">
        <v>524</v>
      </c>
      <c r="E68" s="154" t="s">
        <v>644</v>
      </c>
      <c r="F68" s="154" t="s">
        <v>70</v>
      </c>
      <c r="G68" s="156">
        <v>1000</v>
      </c>
      <c r="H68" s="152"/>
      <c r="I68" s="152"/>
      <c r="J68" s="152"/>
      <c r="K68" s="152"/>
      <c r="L68" s="152"/>
      <c r="M68" s="152"/>
    </row>
    <row r="69" spans="1:13" ht="33.75">
      <c r="A69" s="157" t="s">
        <v>632</v>
      </c>
      <c r="B69" s="154" t="s">
        <v>612</v>
      </c>
      <c r="C69" s="155" t="s">
        <v>514</v>
      </c>
      <c r="D69" s="155" t="s">
        <v>524</v>
      </c>
      <c r="E69" s="154" t="s">
        <v>644</v>
      </c>
      <c r="F69" s="154" t="s">
        <v>633</v>
      </c>
      <c r="G69" s="156">
        <v>1000</v>
      </c>
      <c r="H69" s="152"/>
      <c r="I69" s="152"/>
      <c r="J69" s="152"/>
      <c r="K69" s="152"/>
      <c r="L69" s="152"/>
      <c r="M69" s="152"/>
    </row>
    <row r="70" spans="1:13" ht="16.5">
      <c r="A70" s="157" t="s">
        <v>527</v>
      </c>
      <c r="B70" s="154" t="s">
        <v>612</v>
      </c>
      <c r="C70" s="155" t="s">
        <v>514</v>
      </c>
      <c r="D70" s="155" t="s">
        <v>528</v>
      </c>
      <c r="E70" s="154"/>
      <c r="F70" s="154"/>
      <c r="G70" s="156">
        <v>471378895.59</v>
      </c>
      <c r="H70" s="152"/>
      <c r="I70" s="152"/>
      <c r="J70" s="152"/>
      <c r="K70" s="152"/>
      <c r="L70" s="152"/>
      <c r="M70" s="152"/>
    </row>
    <row r="71" spans="1:13" ht="16.5">
      <c r="A71" s="157" t="s">
        <v>80</v>
      </c>
      <c r="B71" s="154" t="s">
        <v>612</v>
      </c>
      <c r="C71" s="155" t="s">
        <v>514</v>
      </c>
      <c r="D71" s="155" t="s">
        <v>528</v>
      </c>
      <c r="E71" s="154" t="s">
        <v>81</v>
      </c>
      <c r="F71" s="154"/>
      <c r="G71" s="156">
        <v>5497136.94</v>
      </c>
      <c r="H71" s="152"/>
      <c r="I71" s="152"/>
      <c r="J71" s="152"/>
      <c r="K71" s="152"/>
      <c r="L71" s="152"/>
      <c r="M71" s="152"/>
    </row>
    <row r="72" spans="1:13" ht="33.75">
      <c r="A72" s="157" t="s">
        <v>646</v>
      </c>
      <c r="B72" s="154" t="s">
        <v>612</v>
      </c>
      <c r="C72" s="155" t="s">
        <v>514</v>
      </c>
      <c r="D72" s="155" t="s">
        <v>528</v>
      </c>
      <c r="E72" s="154" t="s">
        <v>647</v>
      </c>
      <c r="F72" s="154"/>
      <c r="G72" s="156">
        <v>5497136.94</v>
      </c>
      <c r="H72" s="152"/>
      <c r="I72" s="152"/>
      <c r="J72" s="152"/>
      <c r="K72" s="152"/>
      <c r="L72" s="152"/>
      <c r="M72" s="152"/>
    </row>
    <row r="73" spans="1:13" ht="33.75">
      <c r="A73" s="157" t="s">
        <v>7</v>
      </c>
      <c r="B73" s="154" t="s">
        <v>612</v>
      </c>
      <c r="C73" s="155" t="s">
        <v>514</v>
      </c>
      <c r="D73" s="155" t="s">
        <v>528</v>
      </c>
      <c r="E73" s="154" t="s">
        <v>647</v>
      </c>
      <c r="F73" s="154" t="s">
        <v>70</v>
      </c>
      <c r="G73" s="156">
        <v>5497136.94</v>
      </c>
      <c r="H73" s="152"/>
      <c r="I73" s="152"/>
      <c r="J73" s="152"/>
      <c r="K73" s="152"/>
      <c r="L73" s="152"/>
      <c r="M73" s="152"/>
    </row>
    <row r="74" spans="1:13" ht="33.75">
      <c r="A74" s="157" t="s">
        <v>632</v>
      </c>
      <c r="B74" s="154" t="s">
        <v>612</v>
      </c>
      <c r="C74" s="155" t="s">
        <v>514</v>
      </c>
      <c r="D74" s="155" t="s">
        <v>528</v>
      </c>
      <c r="E74" s="154" t="s">
        <v>647</v>
      </c>
      <c r="F74" s="154" t="s">
        <v>633</v>
      </c>
      <c r="G74" s="156">
        <v>970000</v>
      </c>
      <c r="H74" s="152"/>
      <c r="I74" s="152"/>
      <c r="J74" s="152"/>
      <c r="K74" s="152"/>
      <c r="L74" s="152"/>
      <c r="M74" s="152"/>
    </row>
    <row r="75" spans="1:13" ht="51">
      <c r="A75" s="157" t="s">
        <v>648</v>
      </c>
      <c r="B75" s="154" t="s">
        <v>612</v>
      </c>
      <c r="C75" s="155" t="s">
        <v>514</v>
      </c>
      <c r="D75" s="155" t="s">
        <v>528</v>
      </c>
      <c r="E75" s="154" t="s">
        <v>647</v>
      </c>
      <c r="F75" s="154" t="s">
        <v>649</v>
      </c>
      <c r="G75" s="156">
        <v>4527136.94</v>
      </c>
      <c r="H75" s="152"/>
      <c r="I75" s="152"/>
      <c r="J75" s="152"/>
      <c r="K75" s="152"/>
      <c r="L75" s="152"/>
      <c r="M75" s="152"/>
    </row>
    <row r="76" spans="1:13" ht="16.5">
      <c r="A76" s="157" t="s">
        <v>4</v>
      </c>
      <c r="B76" s="154" t="s">
        <v>612</v>
      </c>
      <c r="C76" s="155" t="s">
        <v>514</v>
      </c>
      <c r="D76" s="155" t="s">
        <v>528</v>
      </c>
      <c r="E76" s="154" t="s">
        <v>87</v>
      </c>
      <c r="F76" s="154"/>
      <c r="G76" s="156">
        <v>32713192.23</v>
      </c>
      <c r="H76" s="152"/>
      <c r="I76" s="152"/>
      <c r="J76" s="152"/>
      <c r="K76" s="152"/>
      <c r="L76" s="152"/>
      <c r="M76" s="152"/>
    </row>
    <row r="77" spans="1:13" ht="33.75">
      <c r="A77" s="157" t="s">
        <v>650</v>
      </c>
      <c r="B77" s="154" t="s">
        <v>612</v>
      </c>
      <c r="C77" s="155" t="s">
        <v>514</v>
      </c>
      <c r="D77" s="155" t="s">
        <v>528</v>
      </c>
      <c r="E77" s="154" t="s">
        <v>651</v>
      </c>
      <c r="F77" s="154"/>
      <c r="G77" s="156">
        <v>32713192.23</v>
      </c>
      <c r="H77" s="152"/>
      <c r="I77" s="152"/>
      <c r="J77" s="152"/>
      <c r="K77" s="152"/>
      <c r="L77" s="152"/>
      <c r="M77" s="152"/>
    </row>
    <row r="78" spans="1:13" ht="67.5">
      <c r="A78" s="157" t="s">
        <v>6</v>
      </c>
      <c r="B78" s="154" t="s">
        <v>612</v>
      </c>
      <c r="C78" s="155" t="s">
        <v>514</v>
      </c>
      <c r="D78" s="155" t="s">
        <v>528</v>
      </c>
      <c r="E78" s="154" t="s">
        <v>651</v>
      </c>
      <c r="F78" s="154" t="s">
        <v>41</v>
      </c>
      <c r="G78" s="156">
        <v>30828473.89</v>
      </c>
      <c r="H78" s="152"/>
      <c r="I78" s="152"/>
      <c r="J78" s="152"/>
      <c r="K78" s="152"/>
      <c r="L78" s="152"/>
      <c r="M78" s="152"/>
    </row>
    <row r="79" spans="1:13" ht="16.5">
      <c r="A79" s="157" t="s">
        <v>624</v>
      </c>
      <c r="B79" s="154" t="s">
        <v>612</v>
      </c>
      <c r="C79" s="155" t="s">
        <v>514</v>
      </c>
      <c r="D79" s="155" t="s">
        <v>528</v>
      </c>
      <c r="E79" s="154" t="s">
        <v>651</v>
      </c>
      <c r="F79" s="154" t="s">
        <v>625</v>
      </c>
      <c r="G79" s="156">
        <v>22817888.51</v>
      </c>
      <c r="H79" s="152"/>
      <c r="I79" s="152"/>
      <c r="J79" s="152"/>
      <c r="K79" s="152"/>
      <c r="L79" s="152"/>
      <c r="M79" s="152"/>
    </row>
    <row r="80" spans="1:13" ht="33.75">
      <c r="A80" s="157" t="s">
        <v>652</v>
      </c>
      <c r="B80" s="154" t="s">
        <v>612</v>
      </c>
      <c r="C80" s="155" t="s">
        <v>514</v>
      </c>
      <c r="D80" s="155" t="s">
        <v>528</v>
      </c>
      <c r="E80" s="154" t="s">
        <v>651</v>
      </c>
      <c r="F80" s="154" t="s">
        <v>653</v>
      </c>
      <c r="G80" s="156">
        <v>1227538.03</v>
      </c>
      <c r="H80" s="152"/>
      <c r="I80" s="152"/>
      <c r="J80" s="152"/>
      <c r="K80" s="152"/>
      <c r="L80" s="152"/>
      <c r="M80" s="152"/>
    </row>
    <row r="81" spans="1:13" ht="51">
      <c r="A81" s="157" t="s">
        <v>626</v>
      </c>
      <c r="B81" s="154" t="s">
        <v>612</v>
      </c>
      <c r="C81" s="155" t="s">
        <v>514</v>
      </c>
      <c r="D81" s="155" t="s">
        <v>528</v>
      </c>
      <c r="E81" s="154" t="s">
        <v>651</v>
      </c>
      <c r="F81" s="154" t="s">
        <v>627</v>
      </c>
      <c r="G81" s="156">
        <v>6783047.35</v>
      </c>
      <c r="H81" s="152"/>
      <c r="I81" s="152"/>
      <c r="J81" s="152"/>
      <c r="K81" s="152"/>
      <c r="L81" s="152"/>
      <c r="M81" s="152"/>
    </row>
    <row r="82" spans="1:13" ht="33.75">
      <c r="A82" s="157" t="s">
        <v>7</v>
      </c>
      <c r="B82" s="154" t="s">
        <v>612</v>
      </c>
      <c r="C82" s="155" t="s">
        <v>514</v>
      </c>
      <c r="D82" s="155" t="s">
        <v>528</v>
      </c>
      <c r="E82" s="154" t="s">
        <v>651</v>
      </c>
      <c r="F82" s="154" t="s">
        <v>70</v>
      </c>
      <c r="G82" s="156">
        <v>1883893.83</v>
      </c>
      <c r="H82" s="152"/>
      <c r="I82" s="152"/>
      <c r="J82" s="152"/>
      <c r="K82" s="152"/>
      <c r="L82" s="152"/>
      <c r="M82" s="152"/>
    </row>
    <row r="83" spans="1:13" ht="33.75">
      <c r="A83" s="157" t="s">
        <v>630</v>
      </c>
      <c r="B83" s="154" t="s">
        <v>612</v>
      </c>
      <c r="C83" s="155" t="s">
        <v>514</v>
      </c>
      <c r="D83" s="155" t="s">
        <v>528</v>
      </c>
      <c r="E83" s="154" t="s">
        <v>651</v>
      </c>
      <c r="F83" s="154" t="s">
        <v>631</v>
      </c>
      <c r="G83" s="156">
        <v>1336844.49</v>
      </c>
      <c r="H83" s="152"/>
      <c r="I83" s="152"/>
      <c r="J83" s="152"/>
      <c r="K83" s="152"/>
      <c r="L83" s="152"/>
      <c r="M83" s="152"/>
    </row>
    <row r="84" spans="1:13" ht="33.75">
      <c r="A84" s="157" t="s">
        <v>632</v>
      </c>
      <c r="B84" s="154" t="s">
        <v>612</v>
      </c>
      <c r="C84" s="155" t="s">
        <v>514</v>
      </c>
      <c r="D84" s="155" t="s">
        <v>528</v>
      </c>
      <c r="E84" s="154" t="s">
        <v>651</v>
      </c>
      <c r="F84" s="154" t="s">
        <v>633</v>
      </c>
      <c r="G84" s="156">
        <v>547049.34</v>
      </c>
      <c r="H84" s="152"/>
      <c r="I84" s="152"/>
      <c r="J84" s="152"/>
      <c r="K84" s="152"/>
      <c r="L84" s="152"/>
      <c r="M84" s="152"/>
    </row>
    <row r="85" spans="1:13" ht="16.5">
      <c r="A85" s="157" t="s">
        <v>9</v>
      </c>
      <c r="B85" s="154" t="s">
        <v>612</v>
      </c>
      <c r="C85" s="155" t="s">
        <v>514</v>
      </c>
      <c r="D85" s="155" t="s">
        <v>528</v>
      </c>
      <c r="E85" s="154" t="s">
        <v>651</v>
      </c>
      <c r="F85" s="154" t="s">
        <v>48</v>
      </c>
      <c r="G85" s="156">
        <v>824.51</v>
      </c>
      <c r="H85" s="152"/>
      <c r="I85" s="152"/>
      <c r="J85" s="152"/>
      <c r="K85" s="152"/>
      <c r="L85" s="152"/>
      <c r="M85" s="152"/>
    </row>
    <row r="86" spans="1:13" ht="16.5">
      <c r="A86" s="157" t="s">
        <v>634</v>
      </c>
      <c r="B86" s="154" t="s">
        <v>612</v>
      </c>
      <c r="C86" s="155" t="s">
        <v>514</v>
      </c>
      <c r="D86" s="155" t="s">
        <v>528</v>
      </c>
      <c r="E86" s="154" t="s">
        <v>651</v>
      </c>
      <c r="F86" s="154" t="s">
        <v>635</v>
      </c>
      <c r="G86" s="156">
        <v>824.51</v>
      </c>
      <c r="H86" s="152"/>
      <c r="I86" s="152"/>
      <c r="J86" s="152"/>
      <c r="K86" s="152"/>
      <c r="L86" s="152"/>
      <c r="M86" s="152"/>
    </row>
    <row r="87" spans="1:13" ht="16.5">
      <c r="A87" s="157" t="s">
        <v>88</v>
      </c>
      <c r="B87" s="154" t="s">
        <v>612</v>
      </c>
      <c r="C87" s="155" t="s">
        <v>514</v>
      </c>
      <c r="D87" s="155" t="s">
        <v>528</v>
      </c>
      <c r="E87" s="154" t="s">
        <v>89</v>
      </c>
      <c r="F87" s="154"/>
      <c r="G87" s="156">
        <v>13659937.55</v>
      </c>
      <c r="H87" s="152"/>
      <c r="I87" s="152"/>
      <c r="J87" s="152"/>
      <c r="K87" s="152"/>
      <c r="L87" s="152"/>
      <c r="M87" s="152"/>
    </row>
    <row r="88" spans="1:13" ht="33.75">
      <c r="A88" s="157" t="s">
        <v>656</v>
      </c>
      <c r="B88" s="154" t="s">
        <v>612</v>
      </c>
      <c r="C88" s="155" t="s">
        <v>514</v>
      </c>
      <c r="D88" s="155" t="s">
        <v>528</v>
      </c>
      <c r="E88" s="154" t="s">
        <v>657</v>
      </c>
      <c r="F88" s="154"/>
      <c r="G88" s="156">
        <v>3464000</v>
      </c>
      <c r="H88" s="152"/>
      <c r="I88" s="152"/>
      <c r="J88" s="152"/>
      <c r="K88" s="152"/>
      <c r="L88" s="152"/>
      <c r="M88" s="152"/>
    </row>
    <row r="89" spans="1:13" ht="33.75">
      <c r="A89" s="157" t="s">
        <v>90</v>
      </c>
      <c r="B89" s="154" t="s">
        <v>612</v>
      </c>
      <c r="C89" s="155" t="s">
        <v>514</v>
      </c>
      <c r="D89" s="155" t="s">
        <v>528</v>
      </c>
      <c r="E89" s="154" t="s">
        <v>657</v>
      </c>
      <c r="F89" s="154" t="s">
        <v>84</v>
      </c>
      <c r="G89" s="156">
        <v>3464000</v>
      </c>
      <c r="H89" s="152"/>
      <c r="I89" s="152"/>
      <c r="J89" s="152"/>
      <c r="K89" s="152"/>
      <c r="L89" s="152"/>
      <c r="M89" s="152"/>
    </row>
    <row r="90" spans="1:13" ht="51">
      <c r="A90" s="157" t="s">
        <v>658</v>
      </c>
      <c r="B90" s="154" t="s">
        <v>612</v>
      </c>
      <c r="C90" s="155" t="s">
        <v>514</v>
      </c>
      <c r="D90" s="155" t="s">
        <v>528</v>
      </c>
      <c r="E90" s="154" t="s">
        <v>657</v>
      </c>
      <c r="F90" s="154" t="s">
        <v>659</v>
      </c>
      <c r="G90" s="156">
        <v>3464000</v>
      </c>
      <c r="H90" s="152"/>
      <c r="I90" s="152"/>
      <c r="J90" s="152"/>
      <c r="K90" s="152"/>
      <c r="L90" s="152"/>
      <c r="M90" s="152"/>
    </row>
    <row r="91" spans="1:13" ht="16.5">
      <c r="A91" s="157" t="s">
        <v>662</v>
      </c>
      <c r="B91" s="154" t="s">
        <v>612</v>
      </c>
      <c r="C91" s="155" t="s">
        <v>514</v>
      </c>
      <c r="D91" s="155" t="s">
        <v>528</v>
      </c>
      <c r="E91" s="154" t="s">
        <v>663</v>
      </c>
      <c r="F91" s="154"/>
      <c r="G91" s="156">
        <v>852102.73</v>
      </c>
      <c r="H91" s="152"/>
      <c r="I91" s="152"/>
      <c r="J91" s="152"/>
      <c r="K91" s="152"/>
      <c r="L91" s="152"/>
      <c r="M91" s="152"/>
    </row>
    <row r="92" spans="1:13" ht="33.75">
      <c r="A92" s="157" t="s">
        <v>7</v>
      </c>
      <c r="B92" s="154" t="s">
        <v>612</v>
      </c>
      <c r="C92" s="155" t="s">
        <v>514</v>
      </c>
      <c r="D92" s="155" t="s">
        <v>528</v>
      </c>
      <c r="E92" s="154" t="s">
        <v>663</v>
      </c>
      <c r="F92" s="154" t="s">
        <v>70</v>
      </c>
      <c r="G92" s="156">
        <v>849352.73</v>
      </c>
      <c r="H92" s="152"/>
      <c r="I92" s="152"/>
      <c r="J92" s="152"/>
      <c r="K92" s="152"/>
      <c r="L92" s="152"/>
      <c r="M92" s="152"/>
    </row>
    <row r="93" spans="1:13" ht="33.75">
      <c r="A93" s="157" t="s">
        <v>632</v>
      </c>
      <c r="B93" s="154" t="s">
        <v>612</v>
      </c>
      <c r="C93" s="155" t="s">
        <v>514</v>
      </c>
      <c r="D93" s="155" t="s">
        <v>528</v>
      </c>
      <c r="E93" s="154" t="s">
        <v>663</v>
      </c>
      <c r="F93" s="154" t="s">
        <v>633</v>
      </c>
      <c r="G93" s="156">
        <v>849352.73</v>
      </c>
      <c r="H93" s="152"/>
      <c r="I93" s="152"/>
      <c r="J93" s="152"/>
      <c r="K93" s="152"/>
      <c r="L93" s="152"/>
      <c r="M93" s="152"/>
    </row>
    <row r="94" spans="1:13" ht="16.5">
      <c r="A94" s="157" t="s">
        <v>9</v>
      </c>
      <c r="B94" s="154" t="s">
        <v>612</v>
      </c>
      <c r="C94" s="155" t="s">
        <v>514</v>
      </c>
      <c r="D94" s="155" t="s">
        <v>528</v>
      </c>
      <c r="E94" s="154" t="s">
        <v>663</v>
      </c>
      <c r="F94" s="154" t="s">
        <v>48</v>
      </c>
      <c r="G94" s="156">
        <v>2750</v>
      </c>
      <c r="H94" s="152"/>
      <c r="I94" s="152"/>
      <c r="J94" s="152"/>
      <c r="K94" s="152"/>
      <c r="L94" s="152"/>
      <c r="M94" s="152"/>
    </row>
    <row r="95" spans="1:13" ht="16.5">
      <c r="A95" s="157" t="s">
        <v>654</v>
      </c>
      <c r="B95" s="154" t="s">
        <v>612</v>
      </c>
      <c r="C95" s="155" t="s">
        <v>514</v>
      </c>
      <c r="D95" s="155" t="s">
        <v>528</v>
      </c>
      <c r="E95" s="154" t="s">
        <v>663</v>
      </c>
      <c r="F95" s="154" t="s">
        <v>655</v>
      </c>
      <c r="G95" s="156">
        <v>2750</v>
      </c>
      <c r="H95" s="152"/>
      <c r="I95" s="152"/>
      <c r="J95" s="152"/>
      <c r="K95" s="152"/>
      <c r="L95" s="152"/>
      <c r="M95" s="152"/>
    </row>
    <row r="96" spans="1:13" ht="16.5">
      <c r="A96" s="157" t="s">
        <v>664</v>
      </c>
      <c r="B96" s="154" t="s">
        <v>612</v>
      </c>
      <c r="C96" s="155" t="s">
        <v>514</v>
      </c>
      <c r="D96" s="155" t="s">
        <v>528</v>
      </c>
      <c r="E96" s="154" t="s">
        <v>665</v>
      </c>
      <c r="F96" s="154"/>
      <c r="G96" s="156">
        <v>50000</v>
      </c>
      <c r="H96" s="152"/>
      <c r="I96" s="152"/>
      <c r="J96" s="152"/>
      <c r="K96" s="152"/>
      <c r="L96" s="152"/>
      <c r="M96" s="152"/>
    </row>
    <row r="97" spans="1:13" ht="33.75">
      <c r="A97" s="157" t="s">
        <v>7</v>
      </c>
      <c r="B97" s="154" t="s">
        <v>612</v>
      </c>
      <c r="C97" s="155" t="s">
        <v>514</v>
      </c>
      <c r="D97" s="155" t="s">
        <v>528</v>
      </c>
      <c r="E97" s="154" t="s">
        <v>665</v>
      </c>
      <c r="F97" s="154" t="s">
        <v>70</v>
      </c>
      <c r="G97" s="156">
        <v>50000</v>
      </c>
      <c r="H97" s="152"/>
      <c r="I97" s="152"/>
      <c r="J97" s="152"/>
      <c r="K97" s="152"/>
      <c r="L97" s="152"/>
      <c r="M97" s="152"/>
    </row>
    <row r="98" spans="1:13" ht="33.75">
      <c r="A98" s="157" t="s">
        <v>632</v>
      </c>
      <c r="B98" s="154" t="s">
        <v>612</v>
      </c>
      <c r="C98" s="155" t="s">
        <v>514</v>
      </c>
      <c r="D98" s="155" t="s">
        <v>528</v>
      </c>
      <c r="E98" s="154" t="s">
        <v>665</v>
      </c>
      <c r="F98" s="154" t="s">
        <v>633</v>
      </c>
      <c r="G98" s="156">
        <v>50000</v>
      </c>
      <c r="H98" s="152"/>
      <c r="I98" s="152"/>
      <c r="J98" s="152"/>
      <c r="K98" s="152"/>
      <c r="L98" s="152"/>
      <c r="M98" s="152"/>
    </row>
    <row r="99" spans="1:13" ht="16.5">
      <c r="A99" s="157" t="s">
        <v>666</v>
      </c>
      <c r="B99" s="154" t="s">
        <v>612</v>
      </c>
      <c r="C99" s="155" t="s">
        <v>514</v>
      </c>
      <c r="D99" s="155" t="s">
        <v>528</v>
      </c>
      <c r="E99" s="154" t="s">
        <v>667</v>
      </c>
      <c r="F99" s="154"/>
      <c r="G99" s="156">
        <v>2051722.58</v>
      </c>
      <c r="H99" s="152"/>
      <c r="I99" s="152"/>
      <c r="J99" s="152"/>
      <c r="K99" s="152"/>
      <c r="L99" s="152"/>
      <c r="M99" s="152"/>
    </row>
    <row r="100" spans="1:13" ht="33.75">
      <c r="A100" s="157" t="s">
        <v>7</v>
      </c>
      <c r="B100" s="154" t="s">
        <v>612</v>
      </c>
      <c r="C100" s="155" t="s">
        <v>514</v>
      </c>
      <c r="D100" s="155" t="s">
        <v>528</v>
      </c>
      <c r="E100" s="154" t="s">
        <v>667</v>
      </c>
      <c r="F100" s="154" t="s">
        <v>70</v>
      </c>
      <c r="G100" s="156">
        <v>2051722.58</v>
      </c>
      <c r="H100" s="152"/>
      <c r="I100" s="152"/>
      <c r="J100" s="152"/>
      <c r="K100" s="152"/>
      <c r="L100" s="152"/>
      <c r="M100" s="152"/>
    </row>
    <row r="101" spans="1:13" ht="33.75">
      <c r="A101" s="157" t="s">
        <v>632</v>
      </c>
      <c r="B101" s="154" t="s">
        <v>612</v>
      </c>
      <c r="C101" s="155" t="s">
        <v>514</v>
      </c>
      <c r="D101" s="155" t="s">
        <v>528</v>
      </c>
      <c r="E101" s="154" t="s">
        <v>667</v>
      </c>
      <c r="F101" s="154" t="s">
        <v>633</v>
      </c>
      <c r="G101" s="156">
        <v>2051722.58</v>
      </c>
      <c r="H101" s="152"/>
      <c r="I101" s="152"/>
      <c r="J101" s="152"/>
      <c r="K101" s="152"/>
      <c r="L101" s="152"/>
      <c r="M101" s="152"/>
    </row>
    <row r="102" spans="1:13" ht="16.5">
      <c r="A102" s="157" t="s">
        <v>668</v>
      </c>
      <c r="B102" s="154" t="s">
        <v>612</v>
      </c>
      <c r="C102" s="155" t="s">
        <v>514</v>
      </c>
      <c r="D102" s="155" t="s">
        <v>528</v>
      </c>
      <c r="E102" s="154" t="s">
        <v>669</v>
      </c>
      <c r="F102" s="154"/>
      <c r="G102" s="156">
        <v>640532.89</v>
      </c>
      <c r="H102" s="152"/>
      <c r="I102" s="152"/>
      <c r="J102" s="152"/>
      <c r="K102" s="152"/>
      <c r="L102" s="152"/>
      <c r="M102" s="152"/>
    </row>
    <row r="103" spans="1:13" ht="33.75">
      <c r="A103" s="157" t="s">
        <v>7</v>
      </c>
      <c r="B103" s="154" t="s">
        <v>612</v>
      </c>
      <c r="C103" s="155" t="s">
        <v>514</v>
      </c>
      <c r="D103" s="155" t="s">
        <v>528</v>
      </c>
      <c r="E103" s="154" t="s">
        <v>669</v>
      </c>
      <c r="F103" s="154" t="s">
        <v>70</v>
      </c>
      <c r="G103" s="156">
        <v>640532.89</v>
      </c>
      <c r="H103" s="152"/>
      <c r="I103" s="152"/>
      <c r="J103" s="152"/>
      <c r="K103" s="152"/>
      <c r="L103" s="152"/>
      <c r="M103" s="152"/>
    </row>
    <row r="104" spans="1:13" ht="33.75">
      <c r="A104" s="157" t="s">
        <v>632</v>
      </c>
      <c r="B104" s="154" t="s">
        <v>612</v>
      </c>
      <c r="C104" s="155" t="s">
        <v>514</v>
      </c>
      <c r="D104" s="155" t="s">
        <v>528</v>
      </c>
      <c r="E104" s="154" t="s">
        <v>669</v>
      </c>
      <c r="F104" s="154" t="s">
        <v>633</v>
      </c>
      <c r="G104" s="156">
        <v>640532.89</v>
      </c>
      <c r="H104" s="152"/>
      <c r="I104" s="152"/>
      <c r="J104" s="152"/>
      <c r="K104" s="152"/>
      <c r="L104" s="152"/>
      <c r="M104" s="152"/>
    </row>
    <row r="105" spans="1:13" ht="16.5">
      <c r="A105" s="157" t="s">
        <v>670</v>
      </c>
      <c r="B105" s="154" t="s">
        <v>612</v>
      </c>
      <c r="C105" s="155" t="s">
        <v>514</v>
      </c>
      <c r="D105" s="155" t="s">
        <v>528</v>
      </c>
      <c r="E105" s="154" t="s">
        <v>671</v>
      </c>
      <c r="F105" s="154"/>
      <c r="G105" s="156">
        <v>1881160.43</v>
      </c>
      <c r="H105" s="152"/>
      <c r="I105" s="152"/>
      <c r="J105" s="152"/>
      <c r="K105" s="152"/>
      <c r="L105" s="152"/>
      <c r="M105" s="152"/>
    </row>
    <row r="106" spans="1:13" ht="33.75">
      <c r="A106" s="157" t="s">
        <v>7</v>
      </c>
      <c r="B106" s="154" t="s">
        <v>612</v>
      </c>
      <c r="C106" s="155" t="s">
        <v>514</v>
      </c>
      <c r="D106" s="155" t="s">
        <v>528</v>
      </c>
      <c r="E106" s="154" t="s">
        <v>671</v>
      </c>
      <c r="F106" s="154" t="s">
        <v>70</v>
      </c>
      <c r="G106" s="156">
        <v>1881160.43</v>
      </c>
      <c r="H106" s="152"/>
      <c r="I106" s="152"/>
      <c r="J106" s="152"/>
      <c r="K106" s="152"/>
      <c r="L106" s="152"/>
      <c r="M106" s="152"/>
    </row>
    <row r="107" spans="1:13" ht="33.75">
      <c r="A107" s="157" t="s">
        <v>632</v>
      </c>
      <c r="B107" s="154" t="s">
        <v>612</v>
      </c>
      <c r="C107" s="155" t="s">
        <v>514</v>
      </c>
      <c r="D107" s="155" t="s">
        <v>528</v>
      </c>
      <c r="E107" s="154" t="s">
        <v>671</v>
      </c>
      <c r="F107" s="154" t="s">
        <v>633</v>
      </c>
      <c r="G107" s="156">
        <v>1468047.67</v>
      </c>
      <c r="H107" s="152"/>
      <c r="I107" s="152"/>
      <c r="J107" s="152"/>
      <c r="K107" s="152"/>
      <c r="L107" s="152"/>
      <c r="M107" s="152"/>
    </row>
    <row r="108" spans="1:13" ht="16.5">
      <c r="A108" s="157" t="s">
        <v>917</v>
      </c>
      <c r="B108" s="154" t="s">
        <v>612</v>
      </c>
      <c r="C108" s="155" t="s">
        <v>514</v>
      </c>
      <c r="D108" s="155" t="s">
        <v>528</v>
      </c>
      <c r="E108" s="154" t="s">
        <v>671</v>
      </c>
      <c r="F108" s="154" t="s">
        <v>849</v>
      </c>
      <c r="G108" s="156">
        <v>413112.76</v>
      </c>
      <c r="H108" s="152"/>
      <c r="I108" s="152"/>
      <c r="J108" s="152"/>
      <c r="K108" s="152"/>
      <c r="L108" s="152"/>
      <c r="M108" s="152"/>
    </row>
    <row r="109" spans="1:13" ht="33.75">
      <c r="A109" s="157" t="s">
        <v>891</v>
      </c>
      <c r="B109" s="154" t="s">
        <v>612</v>
      </c>
      <c r="C109" s="155" t="s">
        <v>514</v>
      </c>
      <c r="D109" s="155" t="s">
        <v>528</v>
      </c>
      <c r="E109" s="154" t="s">
        <v>850</v>
      </c>
      <c r="F109" s="154"/>
      <c r="G109" s="156">
        <v>4720418.92</v>
      </c>
      <c r="H109" s="152"/>
      <c r="I109" s="152"/>
      <c r="J109" s="152"/>
      <c r="K109" s="152"/>
      <c r="L109" s="152"/>
      <c r="M109" s="152"/>
    </row>
    <row r="110" spans="1:13" ht="33.75">
      <c r="A110" s="157" t="s">
        <v>7</v>
      </c>
      <c r="B110" s="154" t="s">
        <v>612</v>
      </c>
      <c r="C110" s="155" t="s">
        <v>514</v>
      </c>
      <c r="D110" s="155" t="s">
        <v>528</v>
      </c>
      <c r="E110" s="154" t="s">
        <v>850</v>
      </c>
      <c r="F110" s="154" t="s">
        <v>70</v>
      </c>
      <c r="G110" s="156">
        <v>4720418.92</v>
      </c>
      <c r="H110" s="152"/>
      <c r="I110" s="152"/>
      <c r="J110" s="152"/>
      <c r="K110" s="152"/>
      <c r="L110" s="152"/>
      <c r="M110" s="152"/>
    </row>
    <row r="111" spans="1:13" ht="33.75">
      <c r="A111" s="157" t="s">
        <v>632</v>
      </c>
      <c r="B111" s="154" t="s">
        <v>612</v>
      </c>
      <c r="C111" s="155" t="s">
        <v>514</v>
      </c>
      <c r="D111" s="155" t="s">
        <v>528</v>
      </c>
      <c r="E111" s="154" t="s">
        <v>850</v>
      </c>
      <c r="F111" s="154" t="s">
        <v>633</v>
      </c>
      <c r="G111" s="156">
        <v>4412932.64</v>
      </c>
      <c r="H111" s="152"/>
      <c r="I111" s="152"/>
      <c r="J111" s="152"/>
      <c r="K111" s="152"/>
      <c r="L111" s="152"/>
      <c r="M111" s="152"/>
    </row>
    <row r="112" spans="1:13" ht="16.5">
      <c r="A112" s="157" t="s">
        <v>917</v>
      </c>
      <c r="B112" s="154" t="s">
        <v>612</v>
      </c>
      <c r="C112" s="155" t="s">
        <v>514</v>
      </c>
      <c r="D112" s="155" t="s">
        <v>528</v>
      </c>
      <c r="E112" s="154" t="s">
        <v>850</v>
      </c>
      <c r="F112" s="154" t="s">
        <v>849</v>
      </c>
      <c r="G112" s="156">
        <v>307486.28</v>
      </c>
      <c r="H112" s="152"/>
      <c r="I112" s="152"/>
      <c r="J112" s="152"/>
      <c r="K112" s="152"/>
      <c r="L112" s="152"/>
      <c r="M112" s="152"/>
    </row>
    <row r="113" spans="1:13" ht="16.5">
      <c r="A113" s="157" t="s">
        <v>91</v>
      </c>
      <c r="B113" s="154" t="s">
        <v>612</v>
      </c>
      <c r="C113" s="155" t="s">
        <v>514</v>
      </c>
      <c r="D113" s="155" t="s">
        <v>528</v>
      </c>
      <c r="E113" s="154" t="s">
        <v>92</v>
      </c>
      <c r="F113" s="154"/>
      <c r="G113" s="156">
        <v>1039969.8</v>
      </c>
      <c r="H113" s="152"/>
      <c r="I113" s="152"/>
      <c r="J113" s="152"/>
      <c r="K113" s="152"/>
      <c r="L113" s="152"/>
      <c r="M113" s="152"/>
    </row>
    <row r="114" spans="1:13" ht="16.5">
      <c r="A114" s="157" t="s">
        <v>672</v>
      </c>
      <c r="B114" s="154" t="s">
        <v>612</v>
      </c>
      <c r="C114" s="155" t="s">
        <v>514</v>
      </c>
      <c r="D114" s="155" t="s">
        <v>528</v>
      </c>
      <c r="E114" s="154" t="s">
        <v>673</v>
      </c>
      <c r="F114" s="154"/>
      <c r="G114" s="156">
        <v>13000</v>
      </c>
      <c r="H114" s="152"/>
      <c r="I114" s="152"/>
      <c r="J114" s="152"/>
      <c r="K114" s="152"/>
      <c r="L114" s="152"/>
      <c r="M114" s="152"/>
    </row>
    <row r="115" spans="1:13" ht="33.75">
      <c r="A115" s="157" t="s">
        <v>7</v>
      </c>
      <c r="B115" s="154" t="s">
        <v>612</v>
      </c>
      <c r="C115" s="155" t="s">
        <v>514</v>
      </c>
      <c r="D115" s="155" t="s">
        <v>528</v>
      </c>
      <c r="E115" s="154" t="s">
        <v>673</v>
      </c>
      <c r="F115" s="154" t="s">
        <v>70</v>
      </c>
      <c r="G115" s="156">
        <v>13000</v>
      </c>
      <c r="H115" s="152"/>
      <c r="I115" s="152"/>
      <c r="J115" s="152"/>
      <c r="K115" s="152"/>
      <c r="L115" s="152"/>
      <c r="M115" s="152"/>
    </row>
    <row r="116" spans="1:13" ht="33.75">
      <c r="A116" s="157" t="s">
        <v>632</v>
      </c>
      <c r="B116" s="154" t="s">
        <v>612</v>
      </c>
      <c r="C116" s="155" t="s">
        <v>514</v>
      </c>
      <c r="D116" s="155" t="s">
        <v>528</v>
      </c>
      <c r="E116" s="154" t="s">
        <v>673</v>
      </c>
      <c r="F116" s="154" t="s">
        <v>633</v>
      </c>
      <c r="G116" s="156">
        <v>13000</v>
      </c>
      <c r="H116" s="152"/>
      <c r="I116" s="152"/>
      <c r="J116" s="152"/>
      <c r="K116" s="152"/>
      <c r="L116" s="152"/>
      <c r="M116" s="152"/>
    </row>
    <row r="117" spans="1:13" ht="16.5">
      <c r="A117" s="157" t="s">
        <v>674</v>
      </c>
      <c r="B117" s="154" t="s">
        <v>612</v>
      </c>
      <c r="C117" s="155" t="s">
        <v>514</v>
      </c>
      <c r="D117" s="155" t="s">
        <v>528</v>
      </c>
      <c r="E117" s="154" t="s">
        <v>675</v>
      </c>
      <c r="F117" s="154"/>
      <c r="G117" s="156">
        <v>241867</v>
      </c>
      <c r="H117" s="152"/>
      <c r="I117" s="152"/>
      <c r="J117" s="152"/>
      <c r="K117" s="152"/>
      <c r="L117" s="152"/>
      <c r="M117" s="152"/>
    </row>
    <row r="118" spans="1:13" ht="33.75">
      <c r="A118" s="157" t="s">
        <v>7</v>
      </c>
      <c r="B118" s="154" t="s">
        <v>612</v>
      </c>
      <c r="C118" s="155" t="s">
        <v>514</v>
      </c>
      <c r="D118" s="155" t="s">
        <v>528</v>
      </c>
      <c r="E118" s="154" t="s">
        <v>675</v>
      </c>
      <c r="F118" s="154" t="s">
        <v>70</v>
      </c>
      <c r="G118" s="156">
        <v>82976</v>
      </c>
      <c r="H118" s="152"/>
      <c r="I118" s="152"/>
      <c r="J118" s="152"/>
      <c r="K118" s="152"/>
      <c r="L118" s="152"/>
      <c r="M118" s="152"/>
    </row>
    <row r="119" spans="1:13" ht="33.75">
      <c r="A119" s="157" t="s">
        <v>632</v>
      </c>
      <c r="B119" s="154" t="s">
        <v>612</v>
      </c>
      <c r="C119" s="155" t="s">
        <v>514</v>
      </c>
      <c r="D119" s="155" t="s">
        <v>528</v>
      </c>
      <c r="E119" s="154" t="s">
        <v>675</v>
      </c>
      <c r="F119" s="154" t="s">
        <v>633</v>
      </c>
      <c r="G119" s="156">
        <v>82976</v>
      </c>
      <c r="H119" s="152"/>
      <c r="I119" s="152"/>
      <c r="J119" s="152"/>
      <c r="K119" s="152"/>
      <c r="L119" s="152"/>
      <c r="M119" s="152"/>
    </row>
    <row r="120" spans="1:13" ht="16.5">
      <c r="A120" s="157" t="s">
        <v>9</v>
      </c>
      <c r="B120" s="154" t="s">
        <v>612</v>
      </c>
      <c r="C120" s="155" t="s">
        <v>514</v>
      </c>
      <c r="D120" s="155" t="s">
        <v>528</v>
      </c>
      <c r="E120" s="154" t="s">
        <v>675</v>
      </c>
      <c r="F120" s="154" t="s">
        <v>48</v>
      </c>
      <c r="G120" s="156">
        <v>158891</v>
      </c>
      <c r="H120" s="152"/>
      <c r="I120" s="152"/>
      <c r="J120" s="152"/>
      <c r="K120" s="152"/>
      <c r="L120" s="152"/>
      <c r="M120" s="152"/>
    </row>
    <row r="121" spans="1:13" ht="102">
      <c r="A121" s="157" t="s">
        <v>687</v>
      </c>
      <c r="B121" s="154" t="s">
        <v>612</v>
      </c>
      <c r="C121" s="155" t="s">
        <v>514</v>
      </c>
      <c r="D121" s="155" t="s">
        <v>528</v>
      </c>
      <c r="E121" s="154" t="s">
        <v>675</v>
      </c>
      <c r="F121" s="154" t="s">
        <v>688</v>
      </c>
      <c r="G121" s="156">
        <v>158891</v>
      </c>
      <c r="H121" s="152"/>
      <c r="I121" s="152"/>
      <c r="J121" s="152"/>
      <c r="K121" s="152"/>
      <c r="L121" s="152"/>
      <c r="M121" s="152"/>
    </row>
    <row r="122" spans="1:13" ht="33.75">
      <c r="A122" s="157" t="s">
        <v>676</v>
      </c>
      <c r="B122" s="154" t="s">
        <v>612</v>
      </c>
      <c r="C122" s="155" t="s">
        <v>514</v>
      </c>
      <c r="D122" s="155" t="s">
        <v>528</v>
      </c>
      <c r="E122" s="154" t="s">
        <v>677</v>
      </c>
      <c r="F122" s="154"/>
      <c r="G122" s="156">
        <v>785102.8</v>
      </c>
      <c r="H122" s="152"/>
      <c r="I122" s="152"/>
      <c r="J122" s="152"/>
      <c r="K122" s="152"/>
      <c r="L122" s="152"/>
      <c r="M122" s="152"/>
    </row>
    <row r="123" spans="1:13" ht="33.75">
      <c r="A123" s="157" t="s">
        <v>7</v>
      </c>
      <c r="B123" s="154" t="s">
        <v>612</v>
      </c>
      <c r="C123" s="155" t="s">
        <v>514</v>
      </c>
      <c r="D123" s="155" t="s">
        <v>528</v>
      </c>
      <c r="E123" s="154" t="s">
        <v>677</v>
      </c>
      <c r="F123" s="154" t="s">
        <v>70</v>
      </c>
      <c r="G123" s="156">
        <v>785102.8</v>
      </c>
      <c r="H123" s="152"/>
      <c r="I123" s="152"/>
      <c r="J123" s="152"/>
      <c r="K123" s="152"/>
      <c r="L123" s="152"/>
      <c r="M123" s="152"/>
    </row>
    <row r="124" spans="1:13" ht="33.75">
      <c r="A124" s="157" t="s">
        <v>632</v>
      </c>
      <c r="B124" s="154" t="s">
        <v>612</v>
      </c>
      <c r="C124" s="155" t="s">
        <v>514</v>
      </c>
      <c r="D124" s="155" t="s">
        <v>528</v>
      </c>
      <c r="E124" s="154" t="s">
        <v>677</v>
      </c>
      <c r="F124" s="154" t="s">
        <v>633</v>
      </c>
      <c r="G124" s="156">
        <v>14690</v>
      </c>
      <c r="H124" s="152"/>
      <c r="I124" s="152"/>
      <c r="J124" s="152"/>
      <c r="K124" s="152"/>
      <c r="L124" s="152"/>
      <c r="M124" s="152"/>
    </row>
    <row r="125" spans="1:13" ht="51">
      <c r="A125" s="157" t="s">
        <v>648</v>
      </c>
      <c r="B125" s="154" t="s">
        <v>612</v>
      </c>
      <c r="C125" s="155" t="s">
        <v>514</v>
      </c>
      <c r="D125" s="155" t="s">
        <v>528</v>
      </c>
      <c r="E125" s="154" t="s">
        <v>677</v>
      </c>
      <c r="F125" s="154" t="s">
        <v>649</v>
      </c>
      <c r="G125" s="156">
        <v>770412.8</v>
      </c>
      <c r="H125" s="152"/>
      <c r="I125" s="152"/>
      <c r="J125" s="152"/>
      <c r="K125" s="152"/>
      <c r="L125" s="152"/>
      <c r="M125" s="152"/>
    </row>
    <row r="126" spans="1:13" ht="33.75">
      <c r="A126" s="157" t="s">
        <v>613</v>
      </c>
      <c r="B126" s="154" t="s">
        <v>612</v>
      </c>
      <c r="C126" s="155" t="s">
        <v>514</v>
      </c>
      <c r="D126" s="155" t="s">
        <v>528</v>
      </c>
      <c r="E126" s="154" t="s">
        <v>847</v>
      </c>
      <c r="F126" s="154"/>
      <c r="G126" s="156">
        <v>334553840.41</v>
      </c>
      <c r="H126" s="152"/>
      <c r="I126" s="152"/>
      <c r="J126" s="152"/>
      <c r="K126" s="152"/>
      <c r="L126" s="152"/>
      <c r="M126" s="152"/>
    </row>
    <row r="127" spans="1:13" ht="16.5">
      <c r="A127" s="157" t="s">
        <v>636</v>
      </c>
      <c r="B127" s="154" t="s">
        <v>612</v>
      </c>
      <c r="C127" s="155" t="s">
        <v>514</v>
      </c>
      <c r="D127" s="155" t="s">
        <v>528</v>
      </c>
      <c r="E127" s="154" t="s">
        <v>637</v>
      </c>
      <c r="F127" s="154"/>
      <c r="G127" s="156">
        <v>940442.43</v>
      </c>
      <c r="H127" s="152"/>
      <c r="I127" s="152"/>
      <c r="J127" s="152"/>
      <c r="K127" s="152"/>
      <c r="L127" s="152"/>
      <c r="M127" s="152"/>
    </row>
    <row r="128" spans="1:13" ht="67.5">
      <c r="A128" s="157" t="s">
        <v>6</v>
      </c>
      <c r="B128" s="154" t="s">
        <v>612</v>
      </c>
      <c r="C128" s="155" t="s">
        <v>514</v>
      </c>
      <c r="D128" s="155" t="s">
        <v>528</v>
      </c>
      <c r="E128" s="154" t="s">
        <v>637</v>
      </c>
      <c r="F128" s="154" t="s">
        <v>41</v>
      </c>
      <c r="G128" s="156">
        <v>940442.43</v>
      </c>
      <c r="H128" s="152"/>
      <c r="I128" s="152"/>
      <c r="J128" s="152"/>
      <c r="K128" s="152"/>
      <c r="L128" s="152"/>
      <c r="M128" s="152"/>
    </row>
    <row r="129" spans="1:13" ht="33.75">
      <c r="A129" s="157" t="s">
        <v>616</v>
      </c>
      <c r="B129" s="154" t="s">
        <v>612</v>
      </c>
      <c r="C129" s="155" t="s">
        <v>514</v>
      </c>
      <c r="D129" s="155" t="s">
        <v>528</v>
      </c>
      <c r="E129" s="154" t="s">
        <v>637</v>
      </c>
      <c r="F129" s="154" t="s">
        <v>617</v>
      </c>
      <c r="G129" s="156">
        <v>719141.74</v>
      </c>
      <c r="H129" s="152"/>
      <c r="I129" s="152"/>
      <c r="J129" s="152"/>
      <c r="K129" s="152"/>
      <c r="L129" s="152"/>
      <c r="M129" s="152"/>
    </row>
    <row r="130" spans="1:13" ht="33.75">
      <c r="A130" s="157" t="s">
        <v>618</v>
      </c>
      <c r="B130" s="154" t="s">
        <v>612</v>
      </c>
      <c r="C130" s="155" t="s">
        <v>514</v>
      </c>
      <c r="D130" s="155" t="s">
        <v>528</v>
      </c>
      <c r="E130" s="154" t="s">
        <v>637</v>
      </c>
      <c r="F130" s="154" t="s">
        <v>619</v>
      </c>
      <c r="G130" s="156">
        <v>4500</v>
      </c>
      <c r="H130" s="152"/>
      <c r="I130" s="152"/>
      <c r="J130" s="152"/>
      <c r="K130" s="152"/>
      <c r="L130" s="152"/>
      <c r="M130" s="152"/>
    </row>
    <row r="131" spans="1:13" ht="51">
      <c r="A131" s="157" t="s">
        <v>620</v>
      </c>
      <c r="B131" s="154" t="s">
        <v>612</v>
      </c>
      <c r="C131" s="155" t="s">
        <v>514</v>
      </c>
      <c r="D131" s="155" t="s">
        <v>528</v>
      </c>
      <c r="E131" s="154" t="s">
        <v>637</v>
      </c>
      <c r="F131" s="154" t="s">
        <v>621</v>
      </c>
      <c r="G131" s="156">
        <v>216800.69</v>
      </c>
      <c r="H131" s="152"/>
      <c r="I131" s="152"/>
      <c r="J131" s="152"/>
      <c r="K131" s="152"/>
      <c r="L131" s="152"/>
      <c r="M131" s="152"/>
    </row>
    <row r="132" spans="1:13" ht="33.75">
      <c r="A132" s="157" t="s">
        <v>650</v>
      </c>
      <c r="B132" s="154" t="s">
        <v>612</v>
      </c>
      <c r="C132" s="155" t="s">
        <v>514</v>
      </c>
      <c r="D132" s="155" t="s">
        <v>528</v>
      </c>
      <c r="E132" s="154" t="s">
        <v>678</v>
      </c>
      <c r="F132" s="154"/>
      <c r="G132" s="156">
        <v>333613397.98</v>
      </c>
      <c r="H132" s="152"/>
      <c r="I132" s="152"/>
      <c r="J132" s="152"/>
      <c r="K132" s="152"/>
      <c r="L132" s="152"/>
      <c r="M132" s="152"/>
    </row>
    <row r="133" spans="1:13" ht="67.5">
      <c r="A133" s="157" t="s">
        <v>6</v>
      </c>
      <c r="B133" s="154" t="s">
        <v>612</v>
      </c>
      <c r="C133" s="155" t="s">
        <v>514</v>
      </c>
      <c r="D133" s="155" t="s">
        <v>528</v>
      </c>
      <c r="E133" s="154" t="s">
        <v>678</v>
      </c>
      <c r="F133" s="154" t="s">
        <v>41</v>
      </c>
      <c r="G133" s="156">
        <v>91883960.79</v>
      </c>
      <c r="H133" s="152"/>
      <c r="I133" s="152"/>
      <c r="J133" s="152"/>
      <c r="K133" s="152"/>
      <c r="L133" s="152"/>
      <c r="M133" s="152"/>
    </row>
    <row r="134" spans="1:13" ht="16.5">
      <c r="A134" s="157" t="s">
        <v>624</v>
      </c>
      <c r="B134" s="154" t="s">
        <v>612</v>
      </c>
      <c r="C134" s="155" t="s">
        <v>514</v>
      </c>
      <c r="D134" s="155" t="s">
        <v>528</v>
      </c>
      <c r="E134" s="154" t="s">
        <v>678</v>
      </c>
      <c r="F134" s="154" t="s">
        <v>625</v>
      </c>
      <c r="G134" s="156">
        <v>36731482.54</v>
      </c>
      <c r="H134" s="152"/>
      <c r="I134" s="152"/>
      <c r="J134" s="152"/>
      <c r="K134" s="152"/>
      <c r="L134" s="152"/>
      <c r="M134" s="152"/>
    </row>
    <row r="135" spans="1:13" ht="33.75">
      <c r="A135" s="157" t="s">
        <v>652</v>
      </c>
      <c r="B135" s="154" t="s">
        <v>612</v>
      </c>
      <c r="C135" s="155" t="s">
        <v>514</v>
      </c>
      <c r="D135" s="155" t="s">
        <v>528</v>
      </c>
      <c r="E135" s="154" t="s">
        <v>678</v>
      </c>
      <c r="F135" s="154" t="s">
        <v>653</v>
      </c>
      <c r="G135" s="156">
        <v>552494</v>
      </c>
      <c r="H135" s="152"/>
      <c r="I135" s="152"/>
      <c r="J135" s="152"/>
      <c r="K135" s="152"/>
      <c r="L135" s="152"/>
      <c r="M135" s="152"/>
    </row>
    <row r="136" spans="1:13" ht="51">
      <c r="A136" s="157" t="s">
        <v>626</v>
      </c>
      <c r="B136" s="154" t="s">
        <v>612</v>
      </c>
      <c r="C136" s="155" t="s">
        <v>514</v>
      </c>
      <c r="D136" s="155" t="s">
        <v>528</v>
      </c>
      <c r="E136" s="154" t="s">
        <v>678</v>
      </c>
      <c r="F136" s="154" t="s">
        <v>627</v>
      </c>
      <c r="G136" s="156">
        <v>11013427.31</v>
      </c>
      <c r="H136" s="152"/>
      <c r="I136" s="152"/>
      <c r="J136" s="152"/>
      <c r="K136" s="152"/>
      <c r="L136" s="152"/>
      <c r="M136" s="152"/>
    </row>
    <row r="137" spans="1:13" ht="33.75">
      <c r="A137" s="157" t="s">
        <v>616</v>
      </c>
      <c r="B137" s="154" t="s">
        <v>612</v>
      </c>
      <c r="C137" s="155" t="s">
        <v>514</v>
      </c>
      <c r="D137" s="155" t="s">
        <v>528</v>
      </c>
      <c r="E137" s="154" t="s">
        <v>678</v>
      </c>
      <c r="F137" s="154" t="s">
        <v>617</v>
      </c>
      <c r="G137" s="156">
        <v>32129540.39</v>
      </c>
      <c r="H137" s="152"/>
      <c r="I137" s="152"/>
      <c r="J137" s="152"/>
      <c r="K137" s="152"/>
      <c r="L137" s="152"/>
      <c r="M137" s="152"/>
    </row>
    <row r="138" spans="1:13" ht="33.75">
      <c r="A138" s="157" t="s">
        <v>618</v>
      </c>
      <c r="B138" s="154" t="s">
        <v>612</v>
      </c>
      <c r="C138" s="155" t="s">
        <v>514</v>
      </c>
      <c r="D138" s="155" t="s">
        <v>528</v>
      </c>
      <c r="E138" s="154" t="s">
        <v>678</v>
      </c>
      <c r="F138" s="154" t="s">
        <v>619</v>
      </c>
      <c r="G138" s="156">
        <v>1980766.99</v>
      </c>
      <c r="H138" s="152"/>
      <c r="I138" s="152"/>
      <c r="J138" s="152"/>
      <c r="K138" s="152"/>
      <c r="L138" s="152"/>
      <c r="M138" s="152"/>
    </row>
    <row r="139" spans="1:13" ht="51">
      <c r="A139" s="157" t="s">
        <v>620</v>
      </c>
      <c r="B139" s="154" t="s">
        <v>612</v>
      </c>
      <c r="C139" s="155" t="s">
        <v>514</v>
      </c>
      <c r="D139" s="155" t="s">
        <v>528</v>
      </c>
      <c r="E139" s="154" t="s">
        <v>678</v>
      </c>
      <c r="F139" s="154" t="s">
        <v>621</v>
      </c>
      <c r="G139" s="156">
        <v>9476249.56</v>
      </c>
      <c r="H139" s="152"/>
      <c r="I139" s="152"/>
      <c r="J139" s="152"/>
      <c r="K139" s="152"/>
      <c r="L139" s="152"/>
      <c r="M139" s="152"/>
    </row>
    <row r="140" spans="1:13" ht="33.75">
      <c r="A140" s="157" t="s">
        <v>7</v>
      </c>
      <c r="B140" s="154" t="s">
        <v>612</v>
      </c>
      <c r="C140" s="155" t="s">
        <v>514</v>
      </c>
      <c r="D140" s="155" t="s">
        <v>528</v>
      </c>
      <c r="E140" s="154" t="s">
        <v>678</v>
      </c>
      <c r="F140" s="154" t="s">
        <v>70</v>
      </c>
      <c r="G140" s="156">
        <v>11194897.49</v>
      </c>
      <c r="H140" s="152"/>
      <c r="I140" s="152"/>
      <c r="J140" s="152"/>
      <c r="K140" s="152"/>
      <c r="L140" s="152"/>
      <c r="M140" s="152"/>
    </row>
    <row r="141" spans="1:13" ht="33.75">
      <c r="A141" s="157" t="s">
        <v>630</v>
      </c>
      <c r="B141" s="154" t="s">
        <v>612</v>
      </c>
      <c r="C141" s="155" t="s">
        <v>514</v>
      </c>
      <c r="D141" s="155" t="s">
        <v>528</v>
      </c>
      <c r="E141" s="154" t="s">
        <v>678</v>
      </c>
      <c r="F141" s="154" t="s">
        <v>631</v>
      </c>
      <c r="G141" s="156">
        <v>6027423.37</v>
      </c>
      <c r="H141" s="152"/>
      <c r="I141" s="152"/>
      <c r="J141" s="152"/>
      <c r="K141" s="152"/>
      <c r="L141" s="152"/>
      <c r="M141" s="152"/>
    </row>
    <row r="142" spans="1:13" ht="33.75">
      <c r="A142" s="157" t="s">
        <v>632</v>
      </c>
      <c r="B142" s="154" t="s">
        <v>612</v>
      </c>
      <c r="C142" s="155" t="s">
        <v>514</v>
      </c>
      <c r="D142" s="155" t="s">
        <v>528</v>
      </c>
      <c r="E142" s="154" t="s">
        <v>678</v>
      </c>
      <c r="F142" s="154" t="s">
        <v>633</v>
      </c>
      <c r="G142" s="156">
        <v>3788376.76</v>
      </c>
      <c r="H142" s="152"/>
      <c r="I142" s="152"/>
      <c r="J142" s="152"/>
      <c r="K142" s="152"/>
      <c r="L142" s="152"/>
      <c r="M142" s="152"/>
    </row>
    <row r="143" spans="1:13" ht="16.5">
      <c r="A143" s="157" t="s">
        <v>917</v>
      </c>
      <c r="B143" s="154" t="s">
        <v>612</v>
      </c>
      <c r="C143" s="155" t="s">
        <v>514</v>
      </c>
      <c r="D143" s="155" t="s">
        <v>528</v>
      </c>
      <c r="E143" s="154" t="s">
        <v>678</v>
      </c>
      <c r="F143" s="154" t="s">
        <v>849</v>
      </c>
      <c r="G143" s="156">
        <v>1379097.36</v>
      </c>
      <c r="H143" s="152"/>
      <c r="I143" s="152"/>
      <c r="J143" s="152"/>
      <c r="K143" s="152"/>
      <c r="L143" s="152"/>
      <c r="M143" s="152"/>
    </row>
    <row r="144" spans="1:13" ht="16.5">
      <c r="A144" s="157" t="s">
        <v>8</v>
      </c>
      <c r="B144" s="154" t="s">
        <v>612</v>
      </c>
      <c r="C144" s="155" t="s">
        <v>514</v>
      </c>
      <c r="D144" s="155" t="s">
        <v>528</v>
      </c>
      <c r="E144" s="154" t="s">
        <v>678</v>
      </c>
      <c r="F144" s="154" t="s">
        <v>75</v>
      </c>
      <c r="G144" s="156">
        <v>264067.44</v>
      </c>
      <c r="H144" s="152"/>
      <c r="I144" s="152"/>
      <c r="J144" s="152"/>
      <c r="K144" s="152"/>
      <c r="L144" s="152"/>
      <c r="M144" s="152"/>
    </row>
    <row r="145" spans="1:13" ht="33.75">
      <c r="A145" s="157" t="s">
        <v>638</v>
      </c>
      <c r="B145" s="154" t="s">
        <v>612</v>
      </c>
      <c r="C145" s="155" t="s">
        <v>514</v>
      </c>
      <c r="D145" s="155" t="s">
        <v>528</v>
      </c>
      <c r="E145" s="154" t="s">
        <v>678</v>
      </c>
      <c r="F145" s="154" t="s">
        <v>639</v>
      </c>
      <c r="G145" s="156">
        <v>264067.44</v>
      </c>
      <c r="H145" s="152"/>
      <c r="I145" s="152"/>
      <c r="J145" s="152"/>
      <c r="K145" s="152"/>
      <c r="L145" s="152"/>
      <c r="M145" s="152"/>
    </row>
    <row r="146" spans="1:13" ht="33.75">
      <c r="A146" s="157" t="s">
        <v>16</v>
      </c>
      <c r="B146" s="154" t="s">
        <v>612</v>
      </c>
      <c r="C146" s="155" t="s">
        <v>514</v>
      </c>
      <c r="D146" s="155" t="s">
        <v>528</v>
      </c>
      <c r="E146" s="154" t="s">
        <v>678</v>
      </c>
      <c r="F146" s="154" t="s">
        <v>851</v>
      </c>
      <c r="G146" s="156">
        <v>229161212.26</v>
      </c>
      <c r="H146" s="152"/>
      <c r="I146" s="152"/>
      <c r="J146" s="152"/>
      <c r="K146" s="152"/>
      <c r="L146" s="152"/>
      <c r="M146" s="152"/>
    </row>
    <row r="147" spans="1:13" ht="67.5">
      <c r="A147" s="157" t="s">
        <v>679</v>
      </c>
      <c r="B147" s="154" t="s">
        <v>612</v>
      </c>
      <c r="C147" s="155" t="s">
        <v>514</v>
      </c>
      <c r="D147" s="155" t="s">
        <v>528</v>
      </c>
      <c r="E147" s="154" t="s">
        <v>678</v>
      </c>
      <c r="F147" s="154" t="s">
        <v>680</v>
      </c>
      <c r="G147" s="156">
        <v>229161212.26</v>
      </c>
      <c r="H147" s="152"/>
      <c r="I147" s="152"/>
      <c r="J147" s="152"/>
      <c r="K147" s="152"/>
      <c r="L147" s="152"/>
      <c r="M147" s="152"/>
    </row>
    <row r="148" spans="1:13" ht="16.5">
      <c r="A148" s="157" t="s">
        <v>9</v>
      </c>
      <c r="B148" s="154" t="s">
        <v>612</v>
      </c>
      <c r="C148" s="155" t="s">
        <v>514</v>
      </c>
      <c r="D148" s="155" t="s">
        <v>528</v>
      </c>
      <c r="E148" s="154" t="s">
        <v>678</v>
      </c>
      <c r="F148" s="154" t="s">
        <v>48</v>
      </c>
      <c r="G148" s="156">
        <v>1109260</v>
      </c>
      <c r="H148" s="152"/>
      <c r="I148" s="152"/>
      <c r="J148" s="152"/>
      <c r="K148" s="152"/>
      <c r="L148" s="152"/>
      <c r="M148" s="152"/>
    </row>
    <row r="149" spans="1:13" ht="16.5">
      <c r="A149" s="157" t="s">
        <v>681</v>
      </c>
      <c r="B149" s="154" t="s">
        <v>612</v>
      </c>
      <c r="C149" s="155" t="s">
        <v>514</v>
      </c>
      <c r="D149" s="155" t="s">
        <v>528</v>
      </c>
      <c r="E149" s="154" t="s">
        <v>678</v>
      </c>
      <c r="F149" s="154" t="s">
        <v>682</v>
      </c>
      <c r="G149" s="156">
        <v>1108510</v>
      </c>
      <c r="H149" s="152"/>
      <c r="I149" s="152"/>
      <c r="J149" s="152"/>
      <c r="K149" s="152"/>
      <c r="L149" s="152"/>
      <c r="M149" s="152"/>
    </row>
    <row r="150" spans="1:13" ht="16.5">
      <c r="A150" s="157" t="s">
        <v>634</v>
      </c>
      <c r="B150" s="154" t="s">
        <v>612</v>
      </c>
      <c r="C150" s="155" t="s">
        <v>514</v>
      </c>
      <c r="D150" s="155" t="s">
        <v>528</v>
      </c>
      <c r="E150" s="154" t="s">
        <v>678</v>
      </c>
      <c r="F150" s="154" t="s">
        <v>635</v>
      </c>
      <c r="G150" s="156">
        <v>750</v>
      </c>
      <c r="H150" s="152"/>
      <c r="I150" s="152"/>
      <c r="J150" s="152"/>
      <c r="K150" s="152"/>
      <c r="L150" s="152"/>
      <c r="M150" s="152"/>
    </row>
    <row r="151" spans="1:13" ht="16.5">
      <c r="A151" s="157" t="s">
        <v>642</v>
      </c>
      <c r="B151" s="154" t="s">
        <v>612</v>
      </c>
      <c r="C151" s="155" t="s">
        <v>514</v>
      </c>
      <c r="D151" s="155" t="s">
        <v>528</v>
      </c>
      <c r="E151" s="154" t="s">
        <v>848</v>
      </c>
      <c r="F151" s="154"/>
      <c r="G151" s="156">
        <v>83914818.66</v>
      </c>
      <c r="H151" s="152"/>
      <c r="I151" s="152"/>
      <c r="J151" s="152"/>
      <c r="K151" s="152"/>
      <c r="L151" s="152"/>
      <c r="M151" s="152"/>
    </row>
    <row r="152" spans="1:13" ht="16.5">
      <c r="A152" s="157" t="s">
        <v>892</v>
      </c>
      <c r="B152" s="154" t="s">
        <v>612</v>
      </c>
      <c r="C152" s="155" t="s">
        <v>514</v>
      </c>
      <c r="D152" s="155" t="s">
        <v>528</v>
      </c>
      <c r="E152" s="154" t="s">
        <v>852</v>
      </c>
      <c r="F152" s="154"/>
      <c r="G152" s="156">
        <v>348640.85</v>
      </c>
      <c r="H152" s="152"/>
      <c r="I152" s="152"/>
      <c r="J152" s="152"/>
      <c r="K152" s="152"/>
      <c r="L152" s="152"/>
      <c r="M152" s="152"/>
    </row>
    <row r="153" spans="1:13" ht="33.75">
      <c r="A153" s="157" t="s">
        <v>7</v>
      </c>
      <c r="B153" s="154" t="s">
        <v>612</v>
      </c>
      <c r="C153" s="155" t="s">
        <v>514</v>
      </c>
      <c r="D153" s="155" t="s">
        <v>528</v>
      </c>
      <c r="E153" s="154" t="s">
        <v>852</v>
      </c>
      <c r="F153" s="154" t="s">
        <v>70</v>
      </c>
      <c r="G153" s="156">
        <v>348640.85</v>
      </c>
      <c r="H153" s="152"/>
      <c r="I153" s="152"/>
      <c r="J153" s="152"/>
      <c r="K153" s="152"/>
      <c r="L153" s="152"/>
      <c r="M153" s="152"/>
    </row>
    <row r="154" spans="1:13" ht="33.75">
      <c r="A154" s="157" t="s">
        <v>630</v>
      </c>
      <c r="B154" s="154" t="s">
        <v>612</v>
      </c>
      <c r="C154" s="155" t="s">
        <v>514</v>
      </c>
      <c r="D154" s="155" t="s">
        <v>528</v>
      </c>
      <c r="E154" s="154" t="s">
        <v>852</v>
      </c>
      <c r="F154" s="154" t="s">
        <v>631</v>
      </c>
      <c r="G154" s="156">
        <v>21055.53</v>
      </c>
      <c r="H154" s="152"/>
      <c r="I154" s="152"/>
      <c r="J154" s="152"/>
      <c r="K154" s="152"/>
      <c r="L154" s="152"/>
      <c r="M154" s="152"/>
    </row>
    <row r="155" spans="1:13" ht="33.75">
      <c r="A155" s="157" t="s">
        <v>632</v>
      </c>
      <c r="B155" s="154" t="s">
        <v>612</v>
      </c>
      <c r="C155" s="155" t="s">
        <v>514</v>
      </c>
      <c r="D155" s="155" t="s">
        <v>528</v>
      </c>
      <c r="E155" s="154" t="s">
        <v>852</v>
      </c>
      <c r="F155" s="154" t="s">
        <v>633</v>
      </c>
      <c r="G155" s="156">
        <v>327585.32</v>
      </c>
      <c r="H155" s="152"/>
      <c r="I155" s="152"/>
      <c r="J155" s="152"/>
      <c r="K155" s="152"/>
      <c r="L155" s="152"/>
      <c r="M155" s="152"/>
    </row>
    <row r="156" spans="1:13" ht="118.5">
      <c r="A156" s="157" t="s">
        <v>893</v>
      </c>
      <c r="B156" s="154" t="s">
        <v>612</v>
      </c>
      <c r="C156" s="155" t="s">
        <v>514</v>
      </c>
      <c r="D156" s="155" t="s">
        <v>528</v>
      </c>
      <c r="E156" s="154" t="s">
        <v>853</v>
      </c>
      <c r="F156" s="154"/>
      <c r="G156" s="156">
        <v>55565</v>
      </c>
      <c r="H156" s="152"/>
      <c r="I156" s="152"/>
      <c r="J156" s="152"/>
      <c r="K156" s="152"/>
      <c r="L156" s="152"/>
      <c r="M156" s="152"/>
    </row>
    <row r="157" spans="1:13" ht="67.5">
      <c r="A157" s="157" t="s">
        <v>6</v>
      </c>
      <c r="B157" s="154" t="s">
        <v>612</v>
      </c>
      <c r="C157" s="155" t="s">
        <v>514</v>
      </c>
      <c r="D157" s="155" t="s">
        <v>528</v>
      </c>
      <c r="E157" s="154" t="s">
        <v>853</v>
      </c>
      <c r="F157" s="154" t="s">
        <v>41</v>
      </c>
      <c r="G157" s="156">
        <v>42815</v>
      </c>
      <c r="H157" s="152"/>
      <c r="I157" s="152"/>
      <c r="J157" s="152"/>
      <c r="K157" s="152"/>
      <c r="L157" s="152"/>
      <c r="M157" s="152"/>
    </row>
    <row r="158" spans="1:13" ht="33.75">
      <c r="A158" s="157" t="s">
        <v>618</v>
      </c>
      <c r="B158" s="154" t="s">
        <v>612</v>
      </c>
      <c r="C158" s="155" t="s">
        <v>514</v>
      </c>
      <c r="D158" s="155" t="s">
        <v>528</v>
      </c>
      <c r="E158" s="154" t="s">
        <v>853</v>
      </c>
      <c r="F158" s="154" t="s">
        <v>619</v>
      </c>
      <c r="G158" s="156">
        <v>42815</v>
      </c>
      <c r="H158" s="152"/>
      <c r="I158" s="152"/>
      <c r="J158" s="152"/>
      <c r="K158" s="152"/>
      <c r="L158" s="152"/>
      <c r="M158" s="152"/>
    </row>
    <row r="159" spans="1:13" ht="33.75">
      <c r="A159" s="157" t="s">
        <v>7</v>
      </c>
      <c r="B159" s="154" t="s">
        <v>612</v>
      </c>
      <c r="C159" s="155" t="s">
        <v>514</v>
      </c>
      <c r="D159" s="155" t="s">
        <v>528</v>
      </c>
      <c r="E159" s="154" t="s">
        <v>853</v>
      </c>
      <c r="F159" s="154" t="s">
        <v>70</v>
      </c>
      <c r="G159" s="156">
        <v>12750</v>
      </c>
      <c r="H159" s="152"/>
      <c r="I159" s="152"/>
      <c r="J159" s="152"/>
      <c r="K159" s="152"/>
      <c r="L159" s="152"/>
      <c r="M159" s="152"/>
    </row>
    <row r="160" spans="1:13" ht="33.75">
      <c r="A160" s="157" t="s">
        <v>630</v>
      </c>
      <c r="B160" s="154" t="s">
        <v>612</v>
      </c>
      <c r="C160" s="155" t="s">
        <v>514</v>
      </c>
      <c r="D160" s="155" t="s">
        <v>528</v>
      </c>
      <c r="E160" s="154" t="s">
        <v>853</v>
      </c>
      <c r="F160" s="154" t="s">
        <v>631</v>
      </c>
      <c r="G160" s="156">
        <v>5700</v>
      </c>
      <c r="H160" s="152"/>
      <c r="I160" s="152"/>
      <c r="J160" s="152"/>
      <c r="K160" s="152"/>
      <c r="L160" s="152"/>
      <c r="M160" s="152"/>
    </row>
    <row r="161" spans="1:13" ht="33.75">
      <c r="A161" s="157" t="s">
        <v>632</v>
      </c>
      <c r="B161" s="154" t="s">
        <v>612</v>
      </c>
      <c r="C161" s="155" t="s">
        <v>514</v>
      </c>
      <c r="D161" s="155" t="s">
        <v>528</v>
      </c>
      <c r="E161" s="154" t="s">
        <v>853</v>
      </c>
      <c r="F161" s="154" t="s">
        <v>633</v>
      </c>
      <c r="G161" s="156">
        <v>7050</v>
      </c>
      <c r="H161" s="152"/>
      <c r="I161" s="152"/>
      <c r="J161" s="152"/>
      <c r="K161" s="152"/>
      <c r="L161" s="152"/>
      <c r="M161" s="152"/>
    </row>
    <row r="162" spans="1:13" ht="33.75">
      <c r="A162" s="157" t="s">
        <v>683</v>
      </c>
      <c r="B162" s="154" t="s">
        <v>612</v>
      </c>
      <c r="C162" s="155" t="s">
        <v>514</v>
      </c>
      <c r="D162" s="155" t="s">
        <v>528</v>
      </c>
      <c r="E162" s="154" t="s">
        <v>684</v>
      </c>
      <c r="F162" s="154"/>
      <c r="G162" s="156">
        <v>1413158.99</v>
      </c>
      <c r="H162" s="152"/>
      <c r="I162" s="152"/>
      <c r="J162" s="152"/>
      <c r="K162" s="152"/>
      <c r="L162" s="152"/>
      <c r="M162" s="152"/>
    </row>
    <row r="163" spans="1:13" ht="67.5">
      <c r="A163" s="157" t="s">
        <v>6</v>
      </c>
      <c r="B163" s="154" t="s">
        <v>612</v>
      </c>
      <c r="C163" s="155" t="s">
        <v>514</v>
      </c>
      <c r="D163" s="155" t="s">
        <v>528</v>
      </c>
      <c r="E163" s="154" t="s">
        <v>684</v>
      </c>
      <c r="F163" s="154" t="s">
        <v>41</v>
      </c>
      <c r="G163" s="156">
        <v>1306080.21</v>
      </c>
      <c r="H163" s="152"/>
      <c r="I163" s="152"/>
      <c r="J163" s="152"/>
      <c r="K163" s="152"/>
      <c r="L163" s="152"/>
      <c r="M163" s="152"/>
    </row>
    <row r="164" spans="1:13" ht="33.75">
      <c r="A164" s="157" t="s">
        <v>616</v>
      </c>
      <c r="B164" s="154" t="s">
        <v>612</v>
      </c>
      <c r="C164" s="155" t="s">
        <v>514</v>
      </c>
      <c r="D164" s="155" t="s">
        <v>528</v>
      </c>
      <c r="E164" s="154" t="s">
        <v>684</v>
      </c>
      <c r="F164" s="154" t="s">
        <v>617</v>
      </c>
      <c r="G164" s="156">
        <v>988188.23</v>
      </c>
      <c r="H164" s="152"/>
      <c r="I164" s="152"/>
      <c r="J164" s="152"/>
      <c r="K164" s="152"/>
      <c r="L164" s="152"/>
      <c r="M164" s="152"/>
    </row>
    <row r="165" spans="1:13" ht="33.75">
      <c r="A165" s="157" t="s">
        <v>618</v>
      </c>
      <c r="B165" s="154" t="s">
        <v>612</v>
      </c>
      <c r="C165" s="155" t="s">
        <v>514</v>
      </c>
      <c r="D165" s="155" t="s">
        <v>528</v>
      </c>
      <c r="E165" s="154" t="s">
        <v>684</v>
      </c>
      <c r="F165" s="154" t="s">
        <v>619</v>
      </c>
      <c r="G165" s="156">
        <v>20000</v>
      </c>
      <c r="H165" s="152"/>
      <c r="I165" s="152"/>
      <c r="J165" s="152"/>
      <c r="K165" s="152"/>
      <c r="L165" s="152"/>
      <c r="M165" s="152"/>
    </row>
    <row r="166" spans="1:13" ht="51">
      <c r="A166" s="157" t="s">
        <v>620</v>
      </c>
      <c r="B166" s="154" t="s">
        <v>612</v>
      </c>
      <c r="C166" s="155" t="s">
        <v>514</v>
      </c>
      <c r="D166" s="155" t="s">
        <v>528</v>
      </c>
      <c r="E166" s="154" t="s">
        <v>684</v>
      </c>
      <c r="F166" s="154" t="s">
        <v>621</v>
      </c>
      <c r="G166" s="156">
        <v>297891.98</v>
      </c>
      <c r="H166" s="152"/>
      <c r="I166" s="152"/>
      <c r="J166" s="152"/>
      <c r="K166" s="152"/>
      <c r="L166" s="152"/>
      <c r="M166" s="152"/>
    </row>
    <row r="167" spans="1:13" ht="33.75">
      <c r="A167" s="157" t="s">
        <v>7</v>
      </c>
      <c r="B167" s="154" t="s">
        <v>612</v>
      </c>
      <c r="C167" s="155" t="s">
        <v>514</v>
      </c>
      <c r="D167" s="155" t="s">
        <v>528</v>
      </c>
      <c r="E167" s="154" t="s">
        <v>684</v>
      </c>
      <c r="F167" s="154" t="s">
        <v>70</v>
      </c>
      <c r="G167" s="156">
        <v>107078.78</v>
      </c>
      <c r="H167" s="152"/>
      <c r="I167" s="152"/>
      <c r="J167" s="152"/>
      <c r="K167" s="152"/>
      <c r="L167" s="152"/>
      <c r="M167" s="152"/>
    </row>
    <row r="168" spans="1:13" ht="33.75">
      <c r="A168" s="157" t="s">
        <v>630</v>
      </c>
      <c r="B168" s="154" t="s">
        <v>612</v>
      </c>
      <c r="C168" s="155" t="s">
        <v>514</v>
      </c>
      <c r="D168" s="155" t="s">
        <v>528</v>
      </c>
      <c r="E168" s="154" t="s">
        <v>684</v>
      </c>
      <c r="F168" s="154" t="s">
        <v>631</v>
      </c>
      <c r="G168" s="156">
        <v>45895</v>
      </c>
      <c r="H168" s="152"/>
      <c r="I168" s="152"/>
      <c r="J168" s="152"/>
      <c r="K168" s="152"/>
      <c r="L168" s="152"/>
      <c r="M168" s="152"/>
    </row>
    <row r="169" spans="1:13" ht="33.75">
      <c r="A169" s="157" t="s">
        <v>632</v>
      </c>
      <c r="B169" s="154" t="s">
        <v>612</v>
      </c>
      <c r="C169" s="155" t="s">
        <v>514</v>
      </c>
      <c r="D169" s="155" t="s">
        <v>528</v>
      </c>
      <c r="E169" s="154" t="s">
        <v>684</v>
      </c>
      <c r="F169" s="154" t="s">
        <v>633</v>
      </c>
      <c r="G169" s="156">
        <v>61183.78</v>
      </c>
      <c r="H169" s="152"/>
      <c r="I169" s="152"/>
      <c r="J169" s="152"/>
      <c r="K169" s="152"/>
      <c r="L169" s="152"/>
      <c r="M169" s="152"/>
    </row>
    <row r="170" spans="1:13" ht="51">
      <c r="A170" s="157" t="s">
        <v>645</v>
      </c>
      <c r="B170" s="154" t="s">
        <v>612</v>
      </c>
      <c r="C170" s="155" t="s">
        <v>514</v>
      </c>
      <c r="D170" s="155" t="s">
        <v>528</v>
      </c>
      <c r="E170" s="154" t="s">
        <v>854</v>
      </c>
      <c r="F170" s="154"/>
      <c r="G170" s="156">
        <v>1328732.43</v>
      </c>
      <c r="H170" s="152"/>
      <c r="I170" s="152"/>
      <c r="J170" s="152"/>
      <c r="K170" s="152"/>
      <c r="L170" s="152"/>
      <c r="M170" s="152"/>
    </row>
    <row r="171" spans="1:13" ht="67.5">
      <c r="A171" s="157" t="s">
        <v>6</v>
      </c>
      <c r="B171" s="154" t="s">
        <v>612</v>
      </c>
      <c r="C171" s="155" t="s">
        <v>514</v>
      </c>
      <c r="D171" s="155" t="s">
        <v>528</v>
      </c>
      <c r="E171" s="154" t="s">
        <v>854</v>
      </c>
      <c r="F171" s="154" t="s">
        <v>41</v>
      </c>
      <c r="G171" s="156">
        <v>1328732.43</v>
      </c>
      <c r="H171" s="152"/>
      <c r="I171" s="152"/>
      <c r="J171" s="152"/>
      <c r="K171" s="152"/>
      <c r="L171" s="152"/>
      <c r="M171" s="152"/>
    </row>
    <row r="172" spans="1:13" ht="16.5">
      <c r="A172" s="157" t="s">
        <v>624</v>
      </c>
      <c r="B172" s="154" t="s">
        <v>612</v>
      </c>
      <c r="C172" s="155" t="s">
        <v>514</v>
      </c>
      <c r="D172" s="155" t="s">
        <v>528</v>
      </c>
      <c r="E172" s="154" t="s">
        <v>854</v>
      </c>
      <c r="F172" s="154" t="s">
        <v>625</v>
      </c>
      <c r="G172" s="156">
        <v>926760.43</v>
      </c>
      <c r="H172" s="152"/>
      <c r="I172" s="152"/>
      <c r="J172" s="152"/>
      <c r="K172" s="152"/>
      <c r="L172" s="152"/>
      <c r="M172" s="152"/>
    </row>
    <row r="173" spans="1:13" ht="33.75">
      <c r="A173" s="157" t="s">
        <v>652</v>
      </c>
      <c r="B173" s="154" t="s">
        <v>612</v>
      </c>
      <c r="C173" s="155" t="s">
        <v>514</v>
      </c>
      <c r="D173" s="155" t="s">
        <v>528</v>
      </c>
      <c r="E173" s="154" t="s">
        <v>854</v>
      </c>
      <c r="F173" s="154" t="s">
        <v>653</v>
      </c>
      <c r="G173" s="156">
        <v>124327.2</v>
      </c>
      <c r="H173" s="152"/>
      <c r="I173" s="152"/>
      <c r="J173" s="152"/>
      <c r="K173" s="152"/>
      <c r="L173" s="152"/>
      <c r="M173" s="152"/>
    </row>
    <row r="174" spans="1:13" ht="51">
      <c r="A174" s="157" t="s">
        <v>626</v>
      </c>
      <c r="B174" s="154" t="s">
        <v>612</v>
      </c>
      <c r="C174" s="155" t="s">
        <v>514</v>
      </c>
      <c r="D174" s="155" t="s">
        <v>528</v>
      </c>
      <c r="E174" s="154" t="s">
        <v>854</v>
      </c>
      <c r="F174" s="154" t="s">
        <v>627</v>
      </c>
      <c r="G174" s="156">
        <v>277644.8</v>
      </c>
      <c r="H174" s="152"/>
      <c r="I174" s="152"/>
      <c r="J174" s="152"/>
      <c r="K174" s="152"/>
      <c r="L174" s="152"/>
      <c r="M174" s="152"/>
    </row>
    <row r="175" spans="1:13" ht="33.75">
      <c r="A175" s="157" t="s">
        <v>685</v>
      </c>
      <c r="B175" s="154" t="s">
        <v>612</v>
      </c>
      <c r="C175" s="155" t="s">
        <v>514</v>
      </c>
      <c r="D175" s="155" t="s">
        <v>528</v>
      </c>
      <c r="E175" s="154" t="s">
        <v>686</v>
      </c>
      <c r="F175" s="154"/>
      <c r="G175" s="156">
        <v>19204762.65</v>
      </c>
      <c r="H175" s="152"/>
      <c r="I175" s="152"/>
      <c r="J175" s="152"/>
      <c r="K175" s="152"/>
      <c r="L175" s="152"/>
      <c r="M175" s="152"/>
    </row>
    <row r="176" spans="1:13" ht="16.5">
      <c r="A176" s="157" t="s">
        <v>9</v>
      </c>
      <c r="B176" s="154" t="s">
        <v>612</v>
      </c>
      <c r="C176" s="155" t="s">
        <v>514</v>
      </c>
      <c r="D176" s="155" t="s">
        <v>528</v>
      </c>
      <c r="E176" s="154" t="s">
        <v>686</v>
      </c>
      <c r="F176" s="154" t="s">
        <v>48</v>
      </c>
      <c r="G176" s="156">
        <v>19204762.65</v>
      </c>
      <c r="H176" s="152"/>
      <c r="I176" s="152"/>
      <c r="J176" s="152"/>
      <c r="K176" s="152"/>
      <c r="L176" s="152"/>
      <c r="M176" s="152"/>
    </row>
    <row r="177" spans="1:13" ht="102">
      <c r="A177" s="157" t="s">
        <v>687</v>
      </c>
      <c r="B177" s="154" t="s">
        <v>612</v>
      </c>
      <c r="C177" s="155" t="s">
        <v>514</v>
      </c>
      <c r="D177" s="155" t="s">
        <v>528</v>
      </c>
      <c r="E177" s="154" t="s">
        <v>686</v>
      </c>
      <c r="F177" s="154" t="s">
        <v>688</v>
      </c>
      <c r="G177" s="156">
        <v>13219762.65</v>
      </c>
      <c r="H177" s="152"/>
      <c r="I177" s="152"/>
      <c r="J177" s="152"/>
      <c r="K177" s="152"/>
      <c r="L177" s="152"/>
      <c r="M177" s="152"/>
    </row>
    <row r="178" spans="1:13" ht="16.5">
      <c r="A178" s="157" t="s">
        <v>634</v>
      </c>
      <c r="B178" s="154" t="s">
        <v>612</v>
      </c>
      <c r="C178" s="155" t="s">
        <v>514</v>
      </c>
      <c r="D178" s="155" t="s">
        <v>528</v>
      </c>
      <c r="E178" s="154" t="s">
        <v>686</v>
      </c>
      <c r="F178" s="154" t="s">
        <v>635</v>
      </c>
      <c r="G178" s="156">
        <v>5985000</v>
      </c>
      <c r="H178" s="152"/>
      <c r="I178" s="152"/>
      <c r="J178" s="152"/>
      <c r="K178" s="152"/>
      <c r="L178" s="152"/>
      <c r="M178" s="152"/>
    </row>
    <row r="179" spans="1:13" ht="16.5">
      <c r="A179" s="157" t="s">
        <v>643</v>
      </c>
      <c r="B179" s="154" t="s">
        <v>612</v>
      </c>
      <c r="C179" s="155" t="s">
        <v>514</v>
      </c>
      <c r="D179" s="155" t="s">
        <v>528</v>
      </c>
      <c r="E179" s="154" t="s">
        <v>644</v>
      </c>
      <c r="F179" s="154"/>
      <c r="G179" s="156">
        <v>61563958.74</v>
      </c>
      <c r="H179" s="152"/>
      <c r="I179" s="152"/>
      <c r="J179" s="152"/>
      <c r="K179" s="152"/>
      <c r="L179" s="152"/>
      <c r="M179" s="152"/>
    </row>
    <row r="180" spans="1:13" ht="33.75">
      <c r="A180" s="157" t="s">
        <v>7</v>
      </c>
      <c r="B180" s="154" t="s">
        <v>612</v>
      </c>
      <c r="C180" s="155" t="s">
        <v>514</v>
      </c>
      <c r="D180" s="155" t="s">
        <v>528</v>
      </c>
      <c r="E180" s="154" t="s">
        <v>644</v>
      </c>
      <c r="F180" s="154" t="s">
        <v>70</v>
      </c>
      <c r="G180" s="156">
        <v>6627924.97</v>
      </c>
      <c r="H180" s="152"/>
      <c r="I180" s="152"/>
      <c r="J180" s="152"/>
      <c r="K180" s="152"/>
      <c r="L180" s="152"/>
      <c r="M180" s="152"/>
    </row>
    <row r="181" spans="1:13" ht="33.75">
      <c r="A181" s="157" t="s">
        <v>630</v>
      </c>
      <c r="B181" s="154" t="s">
        <v>612</v>
      </c>
      <c r="C181" s="155" t="s">
        <v>514</v>
      </c>
      <c r="D181" s="155" t="s">
        <v>528</v>
      </c>
      <c r="E181" s="154" t="s">
        <v>644</v>
      </c>
      <c r="F181" s="154" t="s">
        <v>631</v>
      </c>
      <c r="G181" s="156">
        <v>506147.28</v>
      </c>
      <c r="H181" s="152"/>
      <c r="I181" s="152"/>
      <c r="J181" s="152"/>
      <c r="K181" s="152"/>
      <c r="L181" s="152"/>
      <c r="M181" s="152"/>
    </row>
    <row r="182" spans="1:13" ht="33.75">
      <c r="A182" s="157" t="s">
        <v>632</v>
      </c>
      <c r="B182" s="154" t="s">
        <v>612</v>
      </c>
      <c r="C182" s="155" t="s">
        <v>514</v>
      </c>
      <c r="D182" s="155" t="s">
        <v>528</v>
      </c>
      <c r="E182" s="154" t="s">
        <v>644</v>
      </c>
      <c r="F182" s="154" t="s">
        <v>633</v>
      </c>
      <c r="G182" s="156">
        <v>5119734.09</v>
      </c>
      <c r="H182" s="152"/>
      <c r="I182" s="152"/>
      <c r="J182" s="152"/>
      <c r="K182" s="152"/>
      <c r="L182" s="152"/>
      <c r="M182" s="152"/>
    </row>
    <row r="183" spans="1:13" ht="51">
      <c r="A183" s="157" t="s">
        <v>648</v>
      </c>
      <c r="B183" s="154" t="s">
        <v>612</v>
      </c>
      <c r="C183" s="155" t="s">
        <v>514</v>
      </c>
      <c r="D183" s="155" t="s">
        <v>528</v>
      </c>
      <c r="E183" s="154" t="s">
        <v>644</v>
      </c>
      <c r="F183" s="154" t="s">
        <v>649</v>
      </c>
      <c r="G183" s="156">
        <v>998000</v>
      </c>
      <c r="H183" s="152"/>
      <c r="I183" s="152"/>
      <c r="J183" s="152"/>
      <c r="K183" s="152"/>
      <c r="L183" s="152"/>
      <c r="M183" s="152"/>
    </row>
    <row r="184" spans="1:13" ht="16.5">
      <c r="A184" s="157" t="s">
        <v>917</v>
      </c>
      <c r="B184" s="154" t="s">
        <v>612</v>
      </c>
      <c r="C184" s="155" t="s">
        <v>514</v>
      </c>
      <c r="D184" s="155" t="s">
        <v>528</v>
      </c>
      <c r="E184" s="154" t="s">
        <v>644</v>
      </c>
      <c r="F184" s="154" t="s">
        <v>849</v>
      </c>
      <c r="G184" s="156">
        <v>4043.6</v>
      </c>
      <c r="H184" s="152"/>
      <c r="I184" s="152"/>
      <c r="J184" s="152"/>
      <c r="K184" s="152"/>
      <c r="L184" s="152"/>
      <c r="M184" s="152"/>
    </row>
    <row r="185" spans="1:13" ht="16.5">
      <c r="A185" s="157" t="s">
        <v>8</v>
      </c>
      <c r="B185" s="154" t="s">
        <v>612</v>
      </c>
      <c r="C185" s="155" t="s">
        <v>514</v>
      </c>
      <c r="D185" s="155" t="s">
        <v>528</v>
      </c>
      <c r="E185" s="154" t="s">
        <v>644</v>
      </c>
      <c r="F185" s="154" t="s">
        <v>75</v>
      </c>
      <c r="G185" s="156">
        <v>1014176.81</v>
      </c>
      <c r="H185" s="152"/>
      <c r="I185" s="152"/>
      <c r="J185" s="152"/>
      <c r="K185" s="152"/>
      <c r="L185" s="152"/>
      <c r="M185" s="152"/>
    </row>
    <row r="186" spans="1:13" ht="16.5">
      <c r="A186" s="157" t="s">
        <v>691</v>
      </c>
      <c r="B186" s="154" t="s">
        <v>612</v>
      </c>
      <c r="C186" s="155" t="s">
        <v>514</v>
      </c>
      <c r="D186" s="155" t="s">
        <v>528</v>
      </c>
      <c r="E186" s="154" t="s">
        <v>644</v>
      </c>
      <c r="F186" s="154" t="s">
        <v>692</v>
      </c>
      <c r="G186" s="156">
        <v>80458</v>
      </c>
      <c r="H186" s="152"/>
      <c r="I186" s="152"/>
      <c r="J186" s="152"/>
      <c r="K186" s="152"/>
      <c r="L186" s="152"/>
      <c r="M186" s="152"/>
    </row>
    <row r="187" spans="1:13" ht="16.5">
      <c r="A187" s="157" t="s">
        <v>693</v>
      </c>
      <c r="B187" s="154" t="s">
        <v>612</v>
      </c>
      <c r="C187" s="155" t="s">
        <v>514</v>
      </c>
      <c r="D187" s="155" t="s">
        <v>528</v>
      </c>
      <c r="E187" s="154" t="s">
        <v>644</v>
      </c>
      <c r="F187" s="154" t="s">
        <v>694</v>
      </c>
      <c r="G187" s="156">
        <v>933718.81</v>
      </c>
      <c r="H187" s="152"/>
      <c r="I187" s="152"/>
      <c r="J187" s="152"/>
      <c r="K187" s="152"/>
      <c r="L187" s="152"/>
      <c r="M187" s="152"/>
    </row>
    <row r="188" spans="1:13" ht="33.75">
      <c r="A188" s="157" t="s">
        <v>16</v>
      </c>
      <c r="B188" s="154" t="s">
        <v>612</v>
      </c>
      <c r="C188" s="155" t="s">
        <v>514</v>
      </c>
      <c r="D188" s="155" t="s">
        <v>528</v>
      </c>
      <c r="E188" s="154" t="s">
        <v>644</v>
      </c>
      <c r="F188" s="154" t="s">
        <v>851</v>
      </c>
      <c r="G188" s="156">
        <v>50395045.36</v>
      </c>
      <c r="H188" s="152"/>
      <c r="I188" s="152"/>
      <c r="J188" s="152"/>
      <c r="K188" s="152"/>
      <c r="L188" s="152"/>
      <c r="M188" s="152"/>
    </row>
    <row r="189" spans="1:13" ht="16.5">
      <c r="A189" s="157" t="s">
        <v>695</v>
      </c>
      <c r="B189" s="154" t="s">
        <v>612</v>
      </c>
      <c r="C189" s="155" t="s">
        <v>514</v>
      </c>
      <c r="D189" s="155" t="s">
        <v>528</v>
      </c>
      <c r="E189" s="154" t="s">
        <v>644</v>
      </c>
      <c r="F189" s="154" t="s">
        <v>696</v>
      </c>
      <c r="G189" s="156">
        <v>50395045.36</v>
      </c>
      <c r="H189" s="152"/>
      <c r="I189" s="152"/>
      <c r="J189" s="152"/>
      <c r="K189" s="152"/>
      <c r="L189" s="152"/>
      <c r="M189" s="152"/>
    </row>
    <row r="190" spans="1:13" ht="16.5">
      <c r="A190" s="157" t="s">
        <v>9</v>
      </c>
      <c r="B190" s="154" t="s">
        <v>612</v>
      </c>
      <c r="C190" s="155" t="s">
        <v>514</v>
      </c>
      <c r="D190" s="155" t="s">
        <v>528</v>
      </c>
      <c r="E190" s="154" t="s">
        <v>644</v>
      </c>
      <c r="F190" s="154" t="s">
        <v>48</v>
      </c>
      <c r="G190" s="156">
        <v>3526811.6</v>
      </c>
      <c r="H190" s="152"/>
      <c r="I190" s="152"/>
      <c r="J190" s="152"/>
      <c r="K190" s="152"/>
      <c r="L190" s="152"/>
      <c r="M190" s="152"/>
    </row>
    <row r="191" spans="1:13" ht="16.5">
      <c r="A191" s="157" t="s">
        <v>634</v>
      </c>
      <c r="B191" s="154" t="s">
        <v>612</v>
      </c>
      <c r="C191" s="155" t="s">
        <v>514</v>
      </c>
      <c r="D191" s="155" t="s">
        <v>528</v>
      </c>
      <c r="E191" s="154" t="s">
        <v>644</v>
      </c>
      <c r="F191" s="154" t="s">
        <v>635</v>
      </c>
      <c r="G191" s="156">
        <v>3526811.6</v>
      </c>
      <c r="H191" s="152"/>
      <c r="I191" s="152"/>
      <c r="J191" s="152"/>
      <c r="K191" s="152"/>
      <c r="L191" s="152"/>
      <c r="M191" s="152"/>
    </row>
    <row r="192" spans="1:13" ht="33.75">
      <c r="A192" s="157" t="s">
        <v>529</v>
      </c>
      <c r="B192" s="154" t="s">
        <v>612</v>
      </c>
      <c r="C192" s="155" t="s">
        <v>518</v>
      </c>
      <c r="D192" s="155"/>
      <c r="E192" s="154"/>
      <c r="F192" s="154"/>
      <c r="G192" s="156">
        <v>14926510.21</v>
      </c>
      <c r="H192" s="152"/>
      <c r="I192" s="152"/>
      <c r="J192" s="152"/>
      <c r="K192" s="152"/>
      <c r="L192" s="152"/>
      <c r="M192" s="152"/>
    </row>
    <row r="193" spans="1:13" ht="33.75">
      <c r="A193" s="157" t="s">
        <v>571</v>
      </c>
      <c r="B193" s="154" t="s">
        <v>612</v>
      </c>
      <c r="C193" s="155" t="s">
        <v>518</v>
      </c>
      <c r="D193" s="155" t="s">
        <v>539</v>
      </c>
      <c r="E193" s="154"/>
      <c r="F193" s="154"/>
      <c r="G193" s="156">
        <v>14926510.21</v>
      </c>
      <c r="H193" s="152"/>
      <c r="I193" s="152"/>
      <c r="J193" s="152"/>
      <c r="K193" s="152"/>
      <c r="L193" s="152"/>
      <c r="M193" s="152"/>
    </row>
    <row r="194" spans="1:13" ht="67.5">
      <c r="A194" s="157" t="s">
        <v>107</v>
      </c>
      <c r="B194" s="154" t="s">
        <v>612</v>
      </c>
      <c r="C194" s="155" t="s">
        <v>518</v>
      </c>
      <c r="D194" s="155" t="s">
        <v>539</v>
      </c>
      <c r="E194" s="154" t="s">
        <v>855</v>
      </c>
      <c r="F194" s="154"/>
      <c r="G194" s="156">
        <v>1488196.91</v>
      </c>
      <c r="H194" s="152"/>
      <c r="I194" s="152"/>
      <c r="J194" s="152"/>
      <c r="K194" s="152"/>
      <c r="L194" s="152"/>
      <c r="M194" s="152"/>
    </row>
    <row r="195" spans="1:13" ht="33.75">
      <c r="A195" s="157" t="s">
        <v>894</v>
      </c>
      <c r="B195" s="154" t="s">
        <v>612</v>
      </c>
      <c r="C195" s="155" t="s">
        <v>518</v>
      </c>
      <c r="D195" s="155" t="s">
        <v>539</v>
      </c>
      <c r="E195" s="154" t="s">
        <v>697</v>
      </c>
      <c r="F195" s="154"/>
      <c r="G195" s="156">
        <v>1488196.91</v>
      </c>
      <c r="H195" s="152"/>
      <c r="I195" s="152"/>
      <c r="J195" s="152"/>
      <c r="K195" s="152"/>
      <c r="L195" s="152"/>
      <c r="M195" s="152"/>
    </row>
    <row r="196" spans="1:13" ht="33.75">
      <c r="A196" s="157" t="s">
        <v>7</v>
      </c>
      <c r="B196" s="154" t="s">
        <v>612</v>
      </c>
      <c r="C196" s="155" t="s">
        <v>518</v>
      </c>
      <c r="D196" s="155" t="s">
        <v>539</v>
      </c>
      <c r="E196" s="154" t="s">
        <v>697</v>
      </c>
      <c r="F196" s="154" t="s">
        <v>70</v>
      </c>
      <c r="G196" s="156">
        <v>1488196.91</v>
      </c>
      <c r="H196" s="152"/>
      <c r="I196" s="152"/>
      <c r="J196" s="152"/>
      <c r="K196" s="152"/>
      <c r="L196" s="152"/>
      <c r="M196" s="152"/>
    </row>
    <row r="197" spans="1:13" ht="33.75">
      <c r="A197" s="157" t="s">
        <v>630</v>
      </c>
      <c r="B197" s="154" t="s">
        <v>612</v>
      </c>
      <c r="C197" s="155" t="s">
        <v>518</v>
      </c>
      <c r="D197" s="155" t="s">
        <v>539</v>
      </c>
      <c r="E197" s="154" t="s">
        <v>697</v>
      </c>
      <c r="F197" s="154" t="s">
        <v>631</v>
      </c>
      <c r="G197" s="156">
        <v>700800</v>
      </c>
      <c r="H197" s="152"/>
      <c r="I197" s="152"/>
      <c r="J197" s="152"/>
      <c r="K197" s="152"/>
      <c r="L197" s="152"/>
      <c r="M197" s="152"/>
    </row>
    <row r="198" spans="1:13" ht="33.75">
      <c r="A198" s="157" t="s">
        <v>632</v>
      </c>
      <c r="B198" s="154" t="s">
        <v>612</v>
      </c>
      <c r="C198" s="155" t="s">
        <v>518</v>
      </c>
      <c r="D198" s="155" t="s">
        <v>539</v>
      </c>
      <c r="E198" s="154" t="s">
        <v>697</v>
      </c>
      <c r="F198" s="154" t="s">
        <v>633</v>
      </c>
      <c r="G198" s="156">
        <v>787396.91</v>
      </c>
      <c r="H198" s="152"/>
      <c r="I198" s="152"/>
      <c r="J198" s="152"/>
      <c r="K198" s="152"/>
      <c r="L198" s="152"/>
      <c r="M198" s="152"/>
    </row>
    <row r="199" spans="1:13" ht="33.75">
      <c r="A199" s="157" t="s">
        <v>613</v>
      </c>
      <c r="B199" s="154" t="s">
        <v>612</v>
      </c>
      <c r="C199" s="155" t="s">
        <v>518</v>
      </c>
      <c r="D199" s="155" t="s">
        <v>539</v>
      </c>
      <c r="E199" s="154" t="s">
        <v>847</v>
      </c>
      <c r="F199" s="154"/>
      <c r="G199" s="156">
        <v>12140619.23</v>
      </c>
      <c r="H199" s="152"/>
      <c r="I199" s="152"/>
      <c r="J199" s="152"/>
      <c r="K199" s="152"/>
      <c r="L199" s="152"/>
      <c r="M199" s="152"/>
    </row>
    <row r="200" spans="1:13" ht="33.75">
      <c r="A200" s="157" t="s">
        <v>650</v>
      </c>
      <c r="B200" s="154" t="s">
        <v>612</v>
      </c>
      <c r="C200" s="155" t="s">
        <v>518</v>
      </c>
      <c r="D200" s="155" t="s">
        <v>539</v>
      </c>
      <c r="E200" s="154" t="s">
        <v>678</v>
      </c>
      <c r="F200" s="154"/>
      <c r="G200" s="156">
        <v>12140619.23</v>
      </c>
      <c r="H200" s="152"/>
      <c r="I200" s="152"/>
      <c r="J200" s="152"/>
      <c r="K200" s="152"/>
      <c r="L200" s="152"/>
      <c r="M200" s="152"/>
    </row>
    <row r="201" spans="1:13" ht="67.5">
      <c r="A201" s="157" t="s">
        <v>6</v>
      </c>
      <c r="B201" s="154" t="s">
        <v>612</v>
      </c>
      <c r="C201" s="155" t="s">
        <v>518</v>
      </c>
      <c r="D201" s="155" t="s">
        <v>539</v>
      </c>
      <c r="E201" s="154" t="s">
        <v>678</v>
      </c>
      <c r="F201" s="154" t="s">
        <v>41</v>
      </c>
      <c r="G201" s="156">
        <v>10306248.06</v>
      </c>
      <c r="H201" s="152"/>
      <c r="I201" s="152"/>
      <c r="J201" s="152"/>
      <c r="K201" s="152"/>
      <c r="L201" s="152"/>
      <c r="M201" s="152"/>
    </row>
    <row r="202" spans="1:13" ht="16.5">
      <c r="A202" s="157" t="s">
        <v>624</v>
      </c>
      <c r="B202" s="154" t="s">
        <v>612</v>
      </c>
      <c r="C202" s="155" t="s">
        <v>518</v>
      </c>
      <c r="D202" s="155" t="s">
        <v>539</v>
      </c>
      <c r="E202" s="154" t="s">
        <v>678</v>
      </c>
      <c r="F202" s="154" t="s">
        <v>625</v>
      </c>
      <c r="G202" s="156">
        <v>7502705.78</v>
      </c>
      <c r="H202" s="152"/>
      <c r="I202" s="152"/>
      <c r="J202" s="152"/>
      <c r="K202" s="152"/>
      <c r="L202" s="152"/>
      <c r="M202" s="152"/>
    </row>
    <row r="203" spans="1:13" ht="33.75">
      <c r="A203" s="157" t="s">
        <v>652</v>
      </c>
      <c r="B203" s="154" t="s">
        <v>612</v>
      </c>
      <c r="C203" s="155" t="s">
        <v>518</v>
      </c>
      <c r="D203" s="155" t="s">
        <v>539</v>
      </c>
      <c r="E203" s="154" t="s">
        <v>678</v>
      </c>
      <c r="F203" s="154" t="s">
        <v>653</v>
      </c>
      <c r="G203" s="156">
        <v>585344.77</v>
      </c>
      <c r="H203" s="152"/>
      <c r="I203" s="152"/>
      <c r="J203" s="152"/>
      <c r="K203" s="152"/>
      <c r="L203" s="152"/>
      <c r="M203" s="152"/>
    </row>
    <row r="204" spans="1:13" ht="51">
      <c r="A204" s="157" t="s">
        <v>626</v>
      </c>
      <c r="B204" s="154" t="s">
        <v>612</v>
      </c>
      <c r="C204" s="155" t="s">
        <v>518</v>
      </c>
      <c r="D204" s="155" t="s">
        <v>539</v>
      </c>
      <c r="E204" s="154" t="s">
        <v>678</v>
      </c>
      <c r="F204" s="154" t="s">
        <v>627</v>
      </c>
      <c r="G204" s="156">
        <v>2218197.51</v>
      </c>
      <c r="H204" s="152"/>
      <c r="I204" s="152"/>
      <c r="J204" s="152"/>
      <c r="K204" s="152"/>
      <c r="L204" s="152"/>
      <c r="M204" s="152"/>
    </row>
    <row r="205" spans="1:13" ht="33.75">
      <c r="A205" s="157" t="s">
        <v>7</v>
      </c>
      <c r="B205" s="154" t="s">
        <v>612</v>
      </c>
      <c r="C205" s="155" t="s">
        <v>518</v>
      </c>
      <c r="D205" s="155" t="s">
        <v>539</v>
      </c>
      <c r="E205" s="154" t="s">
        <v>678</v>
      </c>
      <c r="F205" s="154" t="s">
        <v>70</v>
      </c>
      <c r="G205" s="156">
        <v>1834371.17</v>
      </c>
      <c r="H205" s="152"/>
      <c r="I205" s="152"/>
      <c r="J205" s="152"/>
      <c r="K205" s="152"/>
      <c r="L205" s="152"/>
      <c r="M205" s="152"/>
    </row>
    <row r="206" spans="1:13" ht="33.75">
      <c r="A206" s="157" t="s">
        <v>630</v>
      </c>
      <c r="B206" s="154" t="s">
        <v>612</v>
      </c>
      <c r="C206" s="155" t="s">
        <v>518</v>
      </c>
      <c r="D206" s="155" t="s">
        <v>539</v>
      </c>
      <c r="E206" s="154" t="s">
        <v>678</v>
      </c>
      <c r="F206" s="154" t="s">
        <v>631</v>
      </c>
      <c r="G206" s="156">
        <v>577597.61</v>
      </c>
      <c r="H206" s="152"/>
      <c r="I206" s="152"/>
      <c r="J206" s="152"/>
      <c r="K206" s="152"/>
      <c r="L206" s="152"/>
      <c r="M206" s="152"/>
    </row>
    <row r="207" spans="1:13" ht="33.75">
      <c r="A207" s="157" t="s">
        <v>632</v>
      </c>
      <c r="B207" s="154" t="s">
        <v>612</v>
      </c>
      <c r="C207" s="155" t="s">
        <v>518</v>
      </c>
      <c r="D207" s="155" t="s">
        <v>539</v>
      </c>
      <c r="E207" s="154" t="s">
        <v>678</v>
      </c>
      <c r="F207" s="154" t="s">
        <v>633</v>
      </c>
      <c r="G207" s="156">
        <v>885460.41</v>
      </c>
      <c r="H207" s="152"/>
      <c r="I207" s="152"/>
      <c r="J207" s="152"/>
      <c r="K207" s="152"/>
      <c r="L207" s="152"/>
      <c r="M207" s="152"/>
    </row>
    <row r="208" spans="1:13" ht="16.5">
      <c r="A208" s="157" t="s">
        <v>917</v>
      </c>
      <c r="B208" s="154" t="s">
        <v>612</v>
      </c>
      <c r="C208" s="155" t="s">
        <v>518</v>
      </c>
      <c r="D208" s="155" t="s">
        <v>539</v>
      </c>
      <c r="E208" s="154" t="s">
        <v>678</v>
      </c>
      <c r="F208" s="154" t="s">
        <v>849</v>
      </c>
      <c r="G208" s="156">
        <v>371313.15</v>
      </c>
      <c r="H208" s="152"/>
      <c r="I208" s="152"/>
      <c r="J208" s="152"/>
      <c r="K208" s="152"/>
      <c r="L208" s="152"/>
      <c r="M208" s="152"/>
    </row>
    <row r="209" spans="1:13" ht="16.5">
      <c r="A209" s="157" t="s">
        <v>642</v>
      </c>
      <c r="B209" s="154" t="s">
        <v>612</v>
      </c>
      <c r="C209" s="155" t="s">
        <v>518</v>
      </c>
      <c r="D209" s="155" t="s">
        <v>539</v>
      </c>
      <c r="E209" s="154" t="s">
        <v>848</v>
      </c>
      <c r="F209" s="154"/>
      <c r="G209" s="156">
        <v>1297694.07</v>
      </c>
      <c r="H209" s="152"/>
      <c r="I209" s="152"/>
      <c r="J209" s="152"/>
      <c r="K209" s="152"/>
      <c r="L209" s="152"/>
      <c r="M209" s="152"/>
    </row>
    <row r="210" spans="1:13" ht="51">
      <c r="A210" s="157" t="s">
        <v>698</v>
      </c>
      <c r="B210" s="154" t="s">
        <v>612</v>
      </c>
      <c r="C210" s="155" t="s">
        <v>518</v>
      </c>
      <c r="D210" s="155" t="s">
        <v>539</v>
      </c>
      <c r="E210" s="154" t="s">
        <v>699</v>
      </c>
      <c r="F210" s="154"/>
      <c r="G210" s="156">
        <v>1297694.07</v>
      </c>
      <c r="H210" s="152"/>
      <c r="I210" s="152"/>
      <c r="J210" s="152"/>
      <c r="K210" s="152"/>
      <c r="L210" s="152"/>
      <c r="M210" s="152"/>
    </row>
    <row r="211" spans="1:13" ht="33.75">
      <c r="A211" s="157" t="s">
        <v>7</v>
      </c>
      <c r="B211" s="154" t="s">
        <v>612</v>
      </c>
      <c r="C211" s="155" t="s">
        <v>518</v>
      </c>
      <c r="D211" s="155" t="s">
        <v>539</v>
      </c>
      <c r="E211" s="154" t="s">
        <v>699</v>
      </c>
      <c r="F211" s="154" t="s">
        <v>70</v>
      </c>
      <c r="G211" s="156">
        <v>1297694.07</v>
      </c>
      <c r="H211" s="152"/>
      <c r="I211" s="152"/>
      <c r="J211" s="152"/>
      <c r="K211" s="152"/>
      <c r="L211" s="152"/>
      <c r="M211" s="152"/>
    </row>
    <row r="212" spans="1:13" ht="33.75">
      <c r="A212" s="157" t="s">
        <v>630</v>
      </c>
      <c r="B212" s="154" t="s">
        <v>612</v>
      </c>
      <c r="C212" s="155" t="s">
        <v>518</v>
      </c>
      <c r="D212" s="155" t="s">
        <v>539</v>
      </c>
      <c r="E212" s="154" t="s">
        <v>699</v>
      </c>
      <c r="F212" s="154" t="s">
        <v>631</v>
      </c>
      <c r="G212" s="156">
        <v>585.96</v>
      </c>
      <c r="H212" s="152"/>
      <c r="I212" s="152"/>
      <c r="J212" s="152"/>
      <c r="K212" s="152"/>
      <c r="L212" s="152"/>
      <c r="M212" s="152"/>
    </row>
    <row r="213" spans="1:13" ht="33.75">
      <c r="A213" s="157" t="s">
        <v>632</v>
      </c>
      <c r="B213" s="154" t="s">
        <v>612</v>
      </c>
      <c r="C213" s="155" t="s">
        <v>518</v>
      </c>
      <c r="D213" s="155" t="s">
        <v>539</v>
      </c>
      <c r="E213" s="154" t="s">
        <v>699</v>
      </c>
      <c r="F213" s="154" t="s">
        <v>633</v>
      </c>
      <c r="G213" s="156">
        <v>1297108.11</v>
      </c>
      <c r="H213" s="152"/>
      <c r="I213" s="152"/>
      <c r="J213" s="152"/>
      <c r="K213" s="152"/>
      <c r="L213" s="152"/>
      <c r="M213" s="152"/>
    </row>
    <row r="214" spans="1:13" ht="16.5">
      <c r="A214" s="157" t="s">
        <v>531</v>
      </c>
      <c r="B214" s="154" t="s">
        <v>612</v>
      </c>
      <c r="C214" s="155" t="s">
        <v>520</v>
      </c>
      <c r="D214" s="155"/>
      <c r="E214" s="154"/>
      <c r="F214" s="154"/>
      <c r="G214" s="156">
        <v>214929444.15</v>
      </c>
      <c r="H214" s="152"/>
      <c r="I214" s="152"/>
      <c r="J214" s="152"/>
      <c r="K214" s="152"/>
      <c r="L214" s="152"/>
      <c r="M214" s="152"/>
    </row>
    <row r="215" spans="1:13" ht="16.5">
      <c r="A215" s="157" t="s">
        <v>532</v>
      </c>
      <c r="B215" s="154" t="s">
        <v>612</v>
      </c>
      <c r="C215" s="155" t="s">
        <v>520</v>
      </c>
      <c r="D215" s="155" t="s">
        <v>514</v>
      </c>
      <c r="E215" s="154"/>
      <c r="F215" s="154"/>
      <c r="G215" s="156">
        <v>2820625.02</v>
      </c>
      <c r="H215" s="152"/>
      <c r="I215" s="152"/>
      <c r="J215" s="152"/>
      <c r="K215" s="152"/>
      <c r="L215" s="152"/>
      <c r="M215" s="152"/>
    </row>
    <row r="216" spans="1:13" ht="33.75">
      <c r="A216" s="157" t="s">
        <v>613</v>
      </c>
      <c r="B216" s="154" t="s">
        <v>612</v>
      </c>
      <c r="C216" s="155" t="s">
        <v>520</v>
      </c>
      <c r="D216" s="155" t="s">
        <v>514</v>
      </c>
      <c r="E216" s="154" t="s">
        <v>847</v>
      </c>
      <c r="F216" s="154"/>
      <c r="G216" s="156">
        <v>945563.9</v>
      </c>
      <c r="H216" s="152"/>
      <c r="I216" s="152"/>
      <c r="J216" s="152"/>
      <c r="K216" s="152"/>
      <c r="L216" s="152"/>
      <c r="M216" s="152"/>
    </row>
    <row r="217" spans="1:13" ht="16.5">
      <c r="A217" s="157" t="s">
        <v>636</v>
      </c>
      <c r="B217" s="154" t="s">
        <v>612</v>
      </c>
      <c r="C217" s="155" t="s">
        <v>520</v>
      </c>
      <c r="D217" s="155" t="s">
        <v>514</v>
      </c>
      <c r="E217" s="154" t="s">
        <v>637</v>
      </c>
      <c r="F217" s="154"/>
      <c r="G217" s="156">
        <v>945563.9</v>
      </c>
      <c r="H217" s="152"/>
      <c r="I217" s="152"/>
      <c r="J217" s="152"/>
      <c r="K217" s="152"/>
      <c r="L217" s="152"/>
      <c r="M217" s="152"/>
    </row>
    <row r="218" spans="1:13" ht="67.5">
      <c r="A218" s="157" t="s">
        <v>6</v>
      </c>
      <c r="B218" s="154" t="s">
        <v>612</v>
      </c>
      <c r="C218" s="155" t="s">
        <v>520</v>
      </c>
      <c r="D218" s="155" t="s">
        <v>514</v>
      </c>
      <c r="E218" s="154" t="s">
        <v>637</v>
      </c>
      <c r="F218" s="154" t="s">
        <v>41</v>
      </c>
      <c r="G218" s="156">
        <v>945563.9</v>
      </c>
      <c r="H218" s="152"/>
      <c r="I218" s="152"/>
      <c r="J218" s="152"/>
      <c r="K218" s="152"/>
      <c r="L218" s="152"/>
      <c r="M218" s="152"/>
    </row>
    <row r="219" spans="1:13" ht="33.75">
      <c r="A219" s="157" t="s">
        <v>616</v>
      </c>
      <c r="B219" s="154" t="s">
        <v>612</v>
      </c>
      <c r="C219" s="155" t="s">
        <v>520</v>
      </c>
      <c r="D219" s="155" t="s">
        <v>514</v>
      </c>
      <c r="E219" s="154" t="s">
        <v>637</v>
      </c>
      <c r="F219" s="154" t="s">
        <v>617</v>
      </c>
      <c r="G219" s="156">
        <v>726239.81</v>
      </c>
      <c r="H219" s="152"/>
      <c r="I219" s="152"/>
      <c r="J219" s="152"/>
      <c r="K219" s="152"/>
      <c r="L219" s="152"/>
      <c r="M219" s="152"/>
    </row>
    <row r="220" spans="1:13" ht="51">
      <c r="A220" s="157" t="s">
        <v>620</v>
      </c>
      <c r="B220" s="154" t="s">
        <v>612</v>
      </c>
      <c r="C220" s="155" t="s">
        <v>520</v>
      </c>
      <c r="D220" s="155" t="s">
        <v>514</v>
      </c>
      <c r="E220" s="154" t="s">
        <v>637</v>
      </c>
      <c r="F220" s="154" t="s">
        <v>621</v>
      </c>
      <c r="G220" s="156">
        <v>219324.09</v>
      </c>
      <c r="H220" s="152"/>
      <c r="I220" s="152"/>
      <c r="J220" s="152"/>
      <c r="K220" s="152"/>
      <c r="L220" s="152"/>
      <c r="M220" s="152"/>
    </row>
    <row r="221" spans="1:13" ht="16.5">
      <c r="A221" s="157" t="s">
        <v>642</v>
      </c>
      <c r="B221" s="154" t="s">
        <v>612</v>
      </c>
      <c r="C221" s="155" t="s">
        <v>520</v>
      </c>
      <c r="D221" s="155" t="s">
        <v>514</v>
      </c>
      <c r="E221" s="154" t="s">
        <v>848</v>
      </c>
      <c r="F221" s="154"/>
      <c r="G221" s="156">
        <v>1875061.12</v>
      </c>
      <c r="H221" s="152"/>
      <c r="I221" s="152"/>
      <c r="J221" s="152"/>
      <c r="K221" s="152"/>
      <c r="L221" s="152"/>
      <c r="M221" s="152"/>
    </row>
    <row r="222" spans="1:13" ht="33.75">
      <c r="A222" s="157" t="s">
        <v>700</v>
      </c>
      <c r="B222" s="154" t="s">
        <v>612</v>
      </c>
      <c r="C222" s="155" t="s">
        <v>520</v>
      </c>
      <c r="D222" s="155" t="s">
        <v>514</v>
      </c>
      <c r="E222" s="154" t="s">
        <v>701</v>
      </c>
      <c r="F222" s="154"/>
      <c r="G222" s="156">
        <v>1875061.12</v>
      </c>
      <c r="H222" s="152"/>
      <c r="I222" s="152"/>
      <c r="J222" s="152"/>
      <c r="K222" s="152"/>
      <c r="L222" s="152"/>
      <c r="M222" s="152"/>
    </row>
    <row r="223" spans="1:13" ht="67.5">
      <c r="A223" s="157" t="s">
        <v>6</v>
      </c>
      <c r="B223" s="154" t="s">
        <v>612</v>
      </c>
      <c r="C223" s="155" t="s">
        <v>520</v>
      </c>
      <c r="D223" s="155" t="s">
        <v>514</v>
      </c>
      <c r="E223" s="154" t="s">
        <v>701</v>
      </c>
      <c r="F223" s="154" t="s">
        <v>41</v>
      </c>
      <c r="G223" s="156">
        <v>1838261.12</v>
      </c>
      <c r="H223" s="152"/>
      <c r="I223" s="152"/>
      <c r="J223" s="152"/>
      <c r="K223" s="152"/>
      <c r="L223" s="152"/>
      <c r="M223" s="152"/>
    </row>
    <row r="224" spans="1:13" ht="33.75">
      <c r="A224" s="157" t="s">
        <v>616</v>
      </c>
      <c r="B224" s="154" t="s">
        <v>612</v>
      </c>
      <c r="C224" s="155" t="s">
        <v>520</v>
      </c>
      <c r="D224" s="155" t="s">
        <v>514</v>
      </c>
      <c r="E224" s="154" t="s">
        <v>701</v>
      </c>
      <c r="F224" s="154" t="s">
        <v>617</v>
      </c>
      <c r="G224" s="156">
        <v>1340619</v>
      </c>
      <c r="H224" s="152"/>
      <c r="I224" s="152"/>
      <c r="J224" s="152"/>
      <c r="K224" s="152"/>
      <c r="L224" s="152"/>
      <c r="M224" s="152"/>
    </row>
    <row r="225" spans="1:13" ht="33.75">
      <c r="A225" s="157" t="s">
        <v>618</v>
      </c>
      <c r="B225" s="154" t="s">
        <v>612</v>
      </c>
      <c r="C225" s="155" t="s">
        <v>520</v>
      </c>
      <c r="D225" s="155" t="s">
        <v>514</v>
      </c>
      <c r="E225" s="154" t="s">
        <v>701</v>
      </c>
      <c r="F225" s="154" t="s">
        <v>619</v>
      </c>
      <c r="G225" s="156">
        <v>92778</v>
      </c>
      <c r="H225" s="152"/>
      <c r="I225" s="152"/>
      <c r="J225" s="152"/>
      <c r="K225" s="152"/>
      <c r="L225" s="152"/>
      <c r="M225" s="152"/>
    </row>
    <row r="226" spans="1:13" ht="51">
      <c r="A226" s="157" t="s">
        <v>620</v>
      </c>
      <c r="B226" s="154" t="s">
        <v>612</v>
      </c>
      <c r="C226" s="155" t="s">
        <v>520</v>
      </c>
      <c r="D226" s="155" t="s">
        <v>514</v>
      </c>
      <c r="E226" s="154" t="s">
        <v>701</v>
      </c>
      <c r="F226" s="154" t="s">
        <v>621</v>
      </c>
      <c r="G226" s="156">
        <v>404864.12</v>
      </c>
      <c r="H226" s="152"/>
      <c r="I226" s="152"/>
      <c r="J226" s="152"/>
      <c r="K226" s="152"/>
      <c r="L226" s="152"/>
      <c r="M226" s="152"/>
    </row>
    <row r="227" spans="1:13" ht="33.75">
      <c r="A227" s="157" t="s">
        <v>7</v>
      </c>
      <c r="B227" s="154" t="s">
        <v>612</v>
      </c>
      <c r="C227" s="155" t="s">
        <v>520</v>
      </c>
      <c r="D227" s="155" t="s">
        <v>514</v>
      </c>
      <c r="E227" s="154" t="s">
        <v>701</v>
      </c>
      <c r="F227" s="154" t="s">
        <v>70</v>
      </c>
      <c r="G227" s="156">
        <v>36800</v>
      </c>
      <c r="H227" s="152"/>
      <c r="I227" s="152"/>
      <c r="J227" s="152"/>
      <c r="K227" s="152"/>
      <c r="L227" s="152"/>
      <c r="M227" s="152"/>
    </row>
    <row r="228" spans="1:13" ht="33.75">
      <c r="A228" s="157" t="s">
        <v>630</v>
      </c>
      <c r="B228" s="154" t="s">
        <v>612</v>
      </c>
      <c r="C228" s="155" t="s">
        <v>520</v>
      </c>
      <c r="D228" s="155" t="s">
        <v>514</v>
      </c>
      <c r="E228" s="154" t="s">
        <v>701</v>
      </c>
      <c r="F228" s="154" t="s">
        <v>631</v>
      </c>
      <c r="G228" s="156">
        <v>34292</v>
      </c>
      <c r="H228" s="152"/>
      <c r="I228" s="152"/>
      <c r="J228" s="152"/>
      <c r="K228" s="152"/>
      <c r="L228" s="152"/>
      <c r="M228" s="152"/>
    </row>
    <row r="229" spans="1:13" ht="33.75">
      <c r="A229" s="157" t="s">
        <v>632</v>
      </c>
      <c r="B229" s="154" t="s">
        <v>612</v>
      </c>
      <c r="C229" s="155" t="s">
        <v>520</v>
      </c>
      <c r="D229" s="155" t="s">
        <v>514</v>
      </c>
      <c r="E229" s="154" t="s">
        <v>701</v>
      </c>
      <c r="F229" s="154" t="s">
        <v>633</v>
      </c>
      <c r="G229" s="156">
        <v>2508</v>
      </c>
      <c r="H229" s="152"/>
      <c r="I229" s="152"/>
      <c r="J229" s="152"/>
      <c r="K229" s="152"/>
      <c r="L229" s="152"/>
      <c r="M229" s="152"/>
    </row>
    <row r="230" spans="1:13" ht="16.5">
      <c r="A230" s="157" t="s">
        <v>533</v>
      </c>
      <c r="B230" s="154" t="s">
        <v>612</v>
      </c>
      <c r="C230" s="155" t="s">
        <v>520</v>
      </c>
      <c r="D230" s="155" t="s">
        <v>534</v>
      </c>
      <c r="E230" s="154"/>
      <c r="F230" s="154"/>
      <c r="G230" s="156">
        <v>182766714.3</v>
      </c>
      <c r="H230" s="152"/>
      <c r="I230" s="152"/>
      <c r="J230" s="152"/>
      <c r="K230" s="152"/>
      <c r="L230" s="152"/>
      <c r="M230" s="152"/>
    </row>
    <row r="231" spans="1:13" ht="16.5">
      <c r="A231" s="157" t="s">
        <v>4</v>
      </c>
      <c r="B231" s="154" t="s">
        <v>612</v>
      </c>
      <c r="C231" s="155" t="s">
        <v>520</v>
      </c>
      <c r="D231" s="155" t="s">
        <v>534</v>
      </c>
      <c r="E231" s="154" t="s">
        <v>40</v>
      </c>
      <c r="F231" s="154"/>
      <c r="G231" s="156">
        <v>14420756.03</v>
      </c>
      <c r="H231" s="152"/>
      <c r="I231" s="152"/>
      <c r="J231" s="152"/>
      <c r="K231" s="152"/>
      <c r="L231" s="152"/>
      <c r="M231" s="152"/>
    </row>
    <row r="232" spans="1:13" ht="16.5">
      <c r="A232" s="157" t="s">
        <v>702</v>
      </c>
      <c r="B232" s="154" t="s">
        <v>612</v>
      </c>
      <c r="C232" s="155" t="s">
        <v>520</v>
      </c>
      <c r="D232" s="155" t="s">
        <v>534</v>
      </c>
      <c r="E232" s="154" t="s">
        <v>703</v>
      </c>
      <c r="F232" s="154"/>
      <c r="G232" s="156">
        <v>2906256.22</v>
      </c>
      <c r="H232" s="152"/>
      <c r="I232" s="152"/>
      <c r="J232" s="152"/>
      <c r="K232" s="152"/>
      <c r="L232" s="152"/>
      <c r="M232" s="152"/>
    </row>
    <row r="233" spans="1:13" ht="67.5">
      <c r="A233" s="157" t="s">
        <v>6</v>
      </c>
      <c r="B233" s="154" t="s">
        <v>612</v>
      </c>
      <c r="C233" s="155" t="s">
        <v>520</v>
      </c>
      <c r="D233" s="155" t="s">
        <v>534</v>
      </c>
      <c r="E233" s="154" t="s">
        <v>703</v>
      </c>
      <c r="F233" s="154" t="s">
        <v>41</v>
      </c>
      <c r="G233" s="156">
        <v>1566409.39</v>
      </c>
      <c r="H233" s="152"/>
      <c r="I233" s="152"/>
      <c r="J233" s="152"/>
      <c r="K233" s="152"/>
      <c r="L233" s="152"/>
      <c r="M233" s="152"/>
    </row>
    <row r="234" spans="1:13" ht="16.5">
      <c r="A234" s="157" t="s">
        <v>624</v>
      </c>
      <c r="B234" s="154" t="s">
        <v>612</v>
      </c>
      <c r="C234" s="155" t="s">
        <v>520</v>
      </c>
      <c r="D234" s="155" t="s">
        <v>534</v>
      </c>
      <c r="E234" s="154" t="s">
        <v>703</v>
      </c>
      <c r="F234" s="154" t="s">
        <v>625</v>
      </c>
      <c r="G234" s="156">
        <v>1038522.34</v>
      </c>
      <c r="H234" s="152"/>
      <c r="I234" s="152"/>
      <c r="J234" s="152"/>
      <c r="K234" s="152"/>
      <c r="L234" s="152"/>
      <c r="M234" s="152"/>
    </row>
    <row r="235" spans="1:13" ht="33.75">
      <c r="A235" s="157" t="s">
        <v>652</v>
      </c>
      <c r="B235" s="154" t="s">
        <v>612</v>
      </c>
      <c r="C235" s="155" t="s">
        <v>520</v>
      </c>
      <c r="D235" s="155" t="s">
        <v>534</v>
      </c>
      <c r="E235" s="154" t="s">
        <v>703</v>
      </c>
      <c r="F235" s="154" t="s">
        <v>653</v>
      </c>
      <c r="G235" s="156">
        <v>218125</v>
      </c>
      <c r="H235" s="152"/>
      <c r="I235" s="152"/>
      <c r="J235" s="152"/>
      <c r="K235" s="152"/>
      <c r="L235" s="152"/>
      <c r="M235" s="152"/>
    </row>
    <row r="236" spans="1:13" ht="51">
      <c r="A236" s="157" t="s">
        <v>626</v>
      </c>
      <c r="B236" s="154" t="s">
        <v>612</v>
      </c>
      <c r="C236" s="155" t="s">
        <v>520</v>
      </c>
      <c r="D236" s="155" t="s">
        <v>534</v>
      </c>
      <c r="E236" s="154" t="s">
        <v>703</v>
      </c>
      <c r="F236" s="154" t="s">
        <v>627</v>
      </c>
      <c r="G236" s="156">
        <v>309762.05</v>
      </c>
      <c r="H236" s="152"/>
      <c r="I236" s="152"/>
      <c r="J236" s="152"/>
      <c r="K236" s="152"/>
      <c r="L236" s="152"/>
      <c r="M236" s="152"/>
    </row>
    <row r="237" spans="1:13" ht="33.75">
      <c r="A237" s="157" t="s">
        <v>7</v>
      </c>
      <c r="B237" s="154" t="s">
        <v>612</v>
      </c>
      <c r="C237" s="155" t="s">
        <v>520</v>
      </c>
      <c r="D237" s="155" t="s">
        <v>534</v>
      </c>
      <c r="E237" s="154" t="s">
        <v>703</v>
      </c>
      <c r="F237" s="154" t="s">
        <v>70</v>
      </c>
      <c r="G237" s="156">
        <v>1339846.83</v>
      </c>
      <c r="H237" s="152"/>
      <c r="I237" s="152"/>
      <c r="J237" s="152"/>
      <c r="K237" s="152"/>
      <c r="L237" s="152"/>
      <c r="M237" s="152"/>
    </row>
    <row r="238" spans="1:13" ht="33.75">
      <c r="A238" s="157" t="s">
        <v>630</v>
      </c>
      <c r="B238" s="154" t="s">
        <v>612</v>
      </c>
      <c r="C238" s="155" t="s">
        <v>520</v>
      </c>
      <c r="D238" s="155" t="s">
        <v>534</v>
      </c>
      <c r="E238" s="154" t="s">
        <v>703</v>
      </c>
      <c r="F238" s="154" t="s">
        <v>631</v>
      </c>
      <c r="G238" s="156">
        <v>566156.8</v>
      </c>
      <c r="H238" s="152"/>
      <c r="I238" s="152"/>
      <c r="J238" s="152"/>
      <c r="K238" s="152"/>
      <c r="L238" s="152"/>
      <c r="M238" s="152"/>
    </row>
    <row r="239" spans="1:13" ht="33.75">
      <c r="A239" s="157" t="s">
        <v>632</v>
      </c>
      <c r="B239" s="154" t="s">
        <v>612</v>
      </c>
      <c r="C239" s="155" t="s">
        <v>520</v>
      </c>
      <c r="D239" s="155" t="s">
        <v>534</v>
      </c>
      <c r="E239" s="154" t="s">
        <v>703</v>
      </c>
      <c r="F239" s="154" t="s">
        <v>633</v>
      </c>
      <c r="G239" s="156">
        <v>773690.03</v>
      </c>
      <c r="H239" s="152"/>
      <c r="I239" s="152"/>
      <c r="J239" s="152"/>
      <c r="K239" s="152"/>
      <c r="L239" s="152"/>
      <c r="M239" s="152"/>
    </row>
    <row r="240" spans="1:13" ht="51">
      <c r="A240" s="157" t="s">
        <v>895</v>
      </c>
      <c r="B240" s="154" t="s">
        <v>612</v>
      </c>
      <c r="C240" s="155" t="s">
        <v>520</v>
      </c>
      <c r="D240" s="155" t="s">
        <v>534</v>
      </c>
      <c r="E240" s="154" t="s">
        <v>704</v>
      </c>
      <c r="F240" s="154"/>
      <c r="G240" s="156">
        <v>11514499.81</v>
      </c>
      <c r="H240" s="152"/>
      <c r="I240" s="152"/>
      <c r="J240" s="152"/>
      <c r="K240" s="152"/>
      <c r="L240" s="152"/>
      <c r="M240" s="152"/>
    </row>
    <row r="241" spans="1:13" ht="67.5">
      <c r="A241" s="157" t="s">
        <v>6</v>
      </c>
      <c r="B241" s="154" t="s">
        <v>612</v>
      </c>
      <c r="C241" s="155" t="s">
        <v>520</v>
      </c>
      <c r="D241" s="155" t="s">
        <v>534</v>
      </c>
      <c r="E241" s="154" t="s">
        <v>704</v>
      </c>
      <c r="F241" s="154" t="s">
        <v>41</v>
      </c>
      <c r="G241" s="156">
        <v>10800639.41</v>
      </c>
      <c r="H241" s="152"/>
      <c r="I241" s="152"/>
      <c r="J241" s="152"/>
      <c r="K241" s="152"/>
      <c r="L241" s="152"/>
      <c r="M241" s="152"/>
    </row>
    <row r="242" spans="1:13" ht="16.5">
      <c r="A242" s="157" t="s">
        <v>624</v>
      </c>
      <c r="B242" s="154" t="s">
        <v>612</v>
      </c>
      <c r="C242" s="155" t="s">
        <v>520</v>
      </c>
      <c r="D242" s="155" t="s">
        <v>534</v>
      </c>
      <c r="E242" s="154" t="s">
        <v>704</v>
      </c>
      <c r="F242" s="154" t="s">
        <v>625</v>
      </c>
      <c r="G242" s="156">
        <v>7431394.83</v>
      </c>
      <c r="H242" s="152"/>
      <c r="I242" s="152"/>
      <c r="J242" s="152"/>
      <c r="K242" s="152"/>
      <c r="L242" s="152"/>
      <c r="M242" s="152"/>
    </row>
    <row r="243" spans="1:13" ht="33.75">
      <c r="A243" s="157" t="s">
        <v>652</v>
      </c>
      <c r="B243" s="154" t="s">
        <v>612</v>
      </c>
      <c r="C243" s="155" t="s">
        <v>520</v>
      </c>
      <c r="D243" s="155" t="s">
        <v>534</v>
      </c>
      <c r="E243" s="154" t="s">
        <v>704</v>
      </c>
      <c r="F243" s="154" t="s">
        <v>653</v>
      </c>
      <c r="G243" s="156">
        <v>1125301.5</v>
      </c>
      <c r="H243" s="152"/>
      <c r="I243" s="152"/>
      <c r="J243" s="152"/>
      <c r="K243" s="152"/>
      <c r="L243" s="152"/>
      <c r="M243" s="152"/>
    </row>
    <row r="244" spans="1:13" ht="51">
      <c r="A244" s="157" t="s">
        <v>626</v>
      </c>
      <c r="B244" s="154" t="s">
        <v>612</v>
      </c>
      <c r="C244" s="155" t="s">
        <v>520</v>
      </c>
      <c r="D244" s="155" t="s">
        <v>534</v>
      </c>
      <c r="E244" s="154" t="s">
        <v>704</v>
      </c>
      <c r="F244" s="154" t="s">
        <v>627</v>
      </c>
      <c r="G244" s="156">
        <v>2243943.08</v>
      </c>
      <c r="H244" s="152"/>
      <c r="I244" s="152"/>
      <c r="J244" s="152"/>
      <c r="K244" s="152"/>
      <c r="L244" s="152"/>
      <c r="M244" s="152"/>
    </row>
    <row r="245" spans="1:13" ht="33.75">
      <c r="A245" s="157" t="s">
        <v>7</v>
      </c>
      <c r="B245" s="154" t="s">
        <v>612</v>
      </c>
      <c r="C245" s="155" t="s">
        <v>520</v>
      </c>
      <c r="D245" s="155" t="s">
        <v>534</v>
      </c>
      <c r="E245" s="154" t="s">
        <v>704</v>
      </c>
      <c r="F245" s="154" t="s">
        <v>70</v>
      </c>
      <c r="G245" s="156">
        <v>713860.4</v>
      </c>
      <c r="H245" s="152"/>
      <c r="I245" s="152"/>
      <c r="J245" s="152"/>
      <c r="K245" s="152"/>
      <c r="L245" s="152"/>
      <c r="M245" s="152"/>
    </row>
    <row r="246" spans="1:13" ht="33.75">
      <c r="A246" s="157" t="s">
        <v>630</v>
      </c>
      <c r="B246" s="154" t="s">
        <v>612</v>
      </c>
      <c r="C246" s="155" t="s">
        <v>520</v>
      </c>
      <c r="D246" s="155" t="s">
        <v>534</v>
      </c>
      <c r="E246" s="154" t="s">
        <v>704</v>
      </c>
      <c r="F246" s="154" t="s">
        <v>631</v>
      </c>
      <c r="G246" s="156">
        <v>605574</v>
      </c>
      <c r="H246" s="152"/>
      <c r="I246" s="152"/>
      <c r="J246" s="152"/>
      <c r="K246" s="152"/>
      <c r="L246" s="152"/>
      <c r="M246" s="152"/>
    </row>
    <row r="247" spans="1:13" ht="33.75">
      <c r="A247" s="157" t="s">
        <v>632</v>
      </c>
      <c r="B247" s="154" t="s">
        <v>612</v>
      </c>
      <c r="C247" s="155" t="s">
        <v>520</v>
      </c>
      <c r="D247" s="155" t="s">
        <v>534</v>
      </c>
      <c r="E247" s="154" t="s">
        <v>704</v>
      </c>
      <c r="F247" s="154" t="s">
        <v>633</v>
      </c>
      <c r="G247" s="156">
        <v>108286.4</v>
      </c>
      <c r="H247" s="152"/>
      <c r="I247" s="152"/>
      <c r="J247" s="152"/>
      <c r="K247" s="152"/>
      <c r="L247" s="152"/>
      <c r="M247" s="152"/>
    </row>
    <row r="248" spans="1:13" ht="16.5">
      <c r="A248" s="157" t="s">
        <v>42</v>
      </c>
      <c r="B248" s="154" t="s">
        <v>612</v>
      </c>
      <c r="C248" s="155" t="s">
        <v>520</v>
      </c>
      <c r="D248" s="155" t="s">
        <v>534</v>
      </c>
      <c r="E248" s="154" t="s">
        <v>43</v>
      </c>
      <c r="F248" s="154"/>
      <c r="G248" s="156">
        <v>82594010</v>
      </c>
      <c r="H248" s="152"/>
      <c r="I248" s="152"/>
      <c r="J248" s="152"/>
      <c r="K248" s="152"/>
      <c r="L248" s="152"/>
      <c r="M248" s="152"/>
    </row>
    <row r="249" spans="1:13" ht="16.5">
      <c r="A249" s="157" t="s">
        <v>705</v>
      </c>
      <c r="B249" s="154" t="s">
        <v>612</v>
      </c>
      <c r="C249" s="155" t="s">
        <v>520</v>
      </c>
      <c r="D249" s="155" t="s">
        <v>534</v>
      </c>
      <c r="E249" s="154" t="s">
        <v>706</v>
      </c>
      <c r="F249" s="154"/>
      <c r="G249" s="156">
        <v>82594010</v>
      </c>
      <c r="H249" s="152"/>
      <c r="I249" s="152"/>
      <c r="J249" s="152"/>
      <c r="K249" s="152"/>
      <c r="L249" s="152"/>
      <c r="M249" s="152"/>
    </row>
    <row r="250" spans="1:13" ht="16.5">
      <c r="A250" s="157" t="s">
        <v>9</v>
      </c>
      <c r="B250" s="154" t="s">
        <v>612</v>
      </c>
      <c r="C250" s="155" t="s">
        <v>520</v>
      </c>
      <c r="D250" s="155" t="s">
        <v>534</v>
      </c>
      <c r="E250" s="154" t="s">
        <v>706</v>
      </c>
      <c r="F250" s="154" t="s">
        <v>48</v>
      </c>
      <c r="G250" s="156">
        <v>82594010</v>
      </c>
      <c r="H250" s="152"/>
      <c r="I250" s="152"/>
      <c r="J250" s="152"/>
      <c r="K250" s="152"/>
      <c r="L250" s="152"/>
      <c r="M250" s="152"/>
    </row>
    <row r="251" spans="1:13" ht="67.5">
      <c r="A251" s="157" t="s">
        <v>707</v>
      </c>
      <c r="B251" s="154" t="s">
        <v>612</v>
      </c>
      <c r="C251" s="155" t="s">
        <v>520</v>
      </c>
      <c r="D251" s="155" t="s">
        <v>534</v>
      </c>
      <c r="E251" s="154" t="s">
        <v>706</v>
      </c>
      <c r="F251" s="154" t="s">
        <v>708</v>
      </c>
      <c r="G251" s="156">
        <v>245840</v>
      </c>
      <c r="H251" s="152"/>
      <c r="I251" s="152"/>
      <c r="J251" s="152"/>
      <c r="K251" s="152"/>
      <c r="L251" s="152"/>
      <c r="M251" s="152"/>
    </row>
    <row r="252" spans="1:13" ht="67.5">
      <c r="A252" s="157" t="s">
        <v>709</v>
      </c>
      <c r="B252" s="154" t="s">
        <v>612</v>
      </c>
      <c r="C252" s="155" t="s">
        <v>520</v>
      </c>
      <c r="D252" s="155" t="s">
        <v>534</v>
      </c>
      <c r="E252" s="154" t="s">
        <v>706</v>
      </c>
      <c r="F252" s="154" t="s">
        <v>710</v>
      </c>
      <c r="G252" s="156">
        <v>82348170</v>
      </c>
      <c r="H252" s="152"/>
      <c r="I252" s="152"/>
      <c r="J252" s="152"/>
      <c r="K252" s="152"/>
      <c r="L252" s="152"/>
      <c r="M252" s="152"/>
    </row>
    <row r="253" spans="1:13" ht="16.5">
      <c r="A253" s="157" t="s">
        <v>918</v>
      </c>
      <c r="B253" s="154" t="s">
        <v>612</v>
      </c>
      <c r="C253" s="155" t="s">
        <v>520</v>
      </c>
      <c r="D253" s="155" t="s">
        <v>534</v>
      </c>
      <c r="E253" s="154" t="s">
        <v>45</v>
      </c>
      <c r="F253" s="154"/>
      <c r="G253" s="156">
        <v>235200</v>
      </c>
      <c r="H253" s="152"/>
      <c r="I253" s="152"/>
      <c r="J253" s="152"/>
      <c r="K253" s="152"/>
      <c r="L253" s="152"/>
      <c r="M253" s="152"/>
    </row>
    <row r="254" spans="1:13" ht="16.5">
      <c r="A254" s="157" t="s">
        <v>44</v>
      </c>
      <c r="B254" s="154" t="s">
        <v>612</v>
      </c>
      <c r="C254" s="155" t="s">
        <v>520</v>
      </c>
      <c r="D254" s="155" t="s">
        <v>534</v>
      </c>
      <c r="E254" s="154" t="s">
        <v>856</v>
      </c>
      <c r="F254" s="154"/>
      <c r="G254" s="156">
        <v>235200</v>
      </c>
      <c r="H254" s="152"/>
      <c r="I254" s="152"/>
      <c r="J254" s="152"/>
      <c r="K254" s="152"/>
      <c r="L254" s="152"/>
      <c r="M254" s="152"/>
    </row>
    <row r="255" spans="1:13" ht="16.5">
      <c r="A255" s="157" t="s">
        <v>9</v>
      </c>
      <c r="B255" s="154" t="s">
        <v>612</v>
      </c>
      <c r="C255" s="155" t="s">
        <v>520</v>
      </c>
      <c r="D255" s="155" t="s">
        <v>534</v>
      </c>
      <c r="E255" s="154" t="s">
        <v>856</v>
      </c>
      <c r="F255" s="154" t="s">
        <v>48</v>
      </c>
      <c r="G255" s="156">
        <v>235200</v>
      </c>
      <c r="H255" s="152"/>
      <c r="I255" s="152"/>
      <c r="J255" s="152"/>
      <c r="K255" s="152"/>
      <c r="L255" s="152"/>
      <c r="M255" s="152"/>
    </row>
    <row r="256" spans="1:13" ht="67.5">
      <c r="A256" s="157" t="s">
        <v>707</v>
      </c>
      <c r="B256" s="154" t="s">
        <v>612</v>
      </c>
      <c r="C256" s="155" t="s">
        <v>520</v>
      </c>
      <c r="D256" s="155" t="s">
        <v>534</v>
      </c>
      <c r="E256" s="154" t="s">
        <v>856</v>
      </c>
      <c r="F256" s="154" t="s">
        <v>708</v>
      </c>
      <c r="G256" s="156">
        <v>235200</v>
      </c>
      <c r="H256" s="152"/>
      <c r="I256" s="152"/>
      <c r="J256" s="152"/>
      <c r="K256" s="152"/>
      <c r="L256" s="152"/>
      <c r="M256" s="152"/>
    </row>
    <row r="257" spans="1:13" ht="16.5">
      <c r="A257" s="157" t="s">
        <v>46</v>
      </c>
      <c r="B257" s="154" t="s">
        <v>612</v>
      </c>
      <c r="C257" s="155" t="s">
        <v>520</v>
      </c>
      <c r="D257" s="155" t="s">
        <v>534</v>
      </c>
      <c r="E257" s="154" t="s">
        <v>47</v>
      </c>
      <c r="F257" s="154"/>
      <c r="G257" s="156">
        <v>8949439.08</v>
      </c>
      <c r="H257" s="152"/>
      <c r="I257" s="152"/>
      <c r="J257" s="152"/>
      <c r="K257" s="152"/>
      <c r="L257" s="152"/>
      <c r="M257" s="152"/>
    </row>
    <row r="258" spans="1:13" ht="16.5">
      <c r="A258" s="157" t="s">
        <v>46</v>
      </c>
      <c r="B258" s="154" t="s">
        <v>612</v>
      </c>
      <c r="C258" s="155" t="s">
        <v>520</v>
      </c>
      <c r="D258" s="155" t="s">
        <v>534</v>
      </c>
      <c r="E258" s="154" t="s">
        <v>857</v>
      </c>
      <c r="F258" s="154"/>
      <c r="G258" s="156">
        <v>8949439.08</v>
      </c>
      <c r="H258" s="152"/>
      <c r="I258" s="152"/>
      <c r="J258" s="152"/>
      <c r="K258" s="152"/>
      <c r="L258" s="152"/>
      <c r="M258" s="152"/>
    </row>
    <row r="259" spans="1:13" ht="16.5">
      <c r="A259" s="157" t="s">
        <v>9</v>
      </c>
      <c r="B259" s="154" t="s">
        <v>612</v>
      </c>
      <c r="C259" s="155" t="s">
        <v>520</v>
      </c>
      <c r="D259" s="155" t="s">
        <v>534</v>
      </c>
      <c r="E259" s="154" t="s">
        <v>857</v>
      </c>
      <c r="F259" s="154" t="s">
        <v>48</v>
      </c>
      <c r="G259" s="156">
        <v>8949439.08</v>
      </c>
      <c r="H259" s="152"/>
      <c r="I259" s="152"/>
      <c r="J259" s="152"/>
      <c r="K259" s="152"/>
      <c r="L259" s="152"/>
      <c r="M259" s="152"/>
    </row>
    <row r="260" spans="1:13" ht="67.5">
      <c r="A260" s="157" t="s">
        <v>707</v>
      </c>
      <c r="B260" s="154" t="s">
        <v>612</v>
      </c>
      <c r="C260" s="155" t="s">
        <v>520</v>
      </c>
      <c r="D260" s="155" t="s">
        <v>534</v>
      </c>
      <c r="E260" s="154" t="s">
        <v>857</v>
      </c>
      <c r="F260" s="154" t="s">
        <v>708</v>
      </c>
      <c r="G260" s="156">
        <v>1670700.62</v>
      </c>
      <c r="H260" s="152"/>
      <c r="I260" s="152"/>
      <c r="J260" s="152"/>
      <c r="K260" s="152"/>
      <c r="L260" s="152"/>
      <c r="M260" s="152"/>
    </row>
    <row r="261" spans="1:13" ht="67.5">
      <c r="A261" s="157" t="s">
        <v>709</v>
      </c>
      <c r="B261" s="154" t="s">
        <v>612</v>
      </c>
      <c r="C261" s="155" t="s">
        <v>520</v>
      </c>
      <c r="D261" s="155" t="s">
        <v>534</v>
      </c>
      <c r="E261" s="154" t="s">
        <v>857</v>
      </c>
      <c r="F261" s="154" t="s">
        <v>710</v>
      </c>
      <c r="G261" s="156">
        <v>7278738.46</v>
      </c>
      <c r="H261" s="152"/>
      <c r="I261" s="152"/>
      <c r="J261" s="152"/>
      <c r="K261" s="152"/>
      <c r="L261" s="152"/>
      <c r="M261" s="152"/>
    </row>
    <row r="262" spans="1:13" ht="16.5">
      <c r="A262" s="157" t="s">
        <v>49</v>
      </c>
      <c r="B262" s="154" t="s">
        <v>612</v>
      </c>
      <c r="C262" s="155" t="s">
        <v>520</v>
      </c>
      <c r="D262" s="155" t="s">
        <v>534</v>
      </c>
      <c r="E262" s="154" t="s">
        <v>50</v>
      </c>
      <c r="F262" s="154"/>
      <c r="G262" s="156">
        <v>10000000</v>
      </c>
      <c r="H262" s="152"/>
      <c r="I262" s="152"/>
      <c r="J262" s="152"/>
      <c r="K262" s="152"/>
      <c r="L262" s="152"/>
      <c r="M262" s="152"/>
    </row>
    <row r="263" spans="1:13" ht="51">
      <c r="A263" s="157" t="s">
        <v>711</v>
      </c>
      <c r="B263" s="154" t="s">
        <v>612</v>
      </c>
      <c r="C263" s="155" t="s">
        <v>520</v>
      </c>
      <c r="D263" s="155" t="s">
        <v>534</v>
      </c>
      <c r="E263" s="154" t="s">
        <v>712</v>
      </c>
      <c r="F263" s="154"/>
      <c r="G263" s="156">
        <v>10000000</v>
      </c>
      <c r="H263" s="152"/>
      <c r="I263" s="152"/>
      <c r="J263" s="152"/>
      <c r="K263" s="152"/>
      <c r="L263" s="152"/>
      <c r="M263" s="152"/>
    </row>
    <row r="264" spans="1:13" ht="16.5">
      <c r="A264" s="157" t="s">
        <v>9</v>
      </c>
      <c r="B264" s="154" t="s">
        <v>612</v>
      </c>
      <c r="C264" s="155" t="s">
        <v>520</v>
      </c>
      <c r="D264" s="155" t="s">
        <v>534</v>
      </c>
      <c r="E264" s="154" t="s">
        <v>712</v>
      </c>
      <c r="F264" s="154" t="s">
        <v>48</v>
      </c>
      <c r="G264" s="156">
        <v>10000000</v>
      </c>
      <c r="H264" s="152"/>
      <c r="I264" s="152"/>
      <c r="J264" s="152"/>
      <c r="K264" s="152"/>
      <c r="L264" s="152"/>
      <c r="M264" s="152"/>
    </row>
    <row r="265" spans="1:13" ht="67.5">
      <c r="A265" s="157" t="s">
        <v>707</v>
      </c>
      <c r="B265" s="154" t="s">
        <v>612</v>
      </c>
      <c r="C265" s="155" t="s">
        <v>520</v>
      </c>
      <c r="D265" s="155" t="s">
        <v>534</v>
      </c>
      <c r="E265" s="154" t="s">
        <v>712</v>
      </c>
      <c r="F265" s="154" t="s">
        <v>708</v>
      </c>
      <c r="G265" s="156">
        <v>633992</v>
      </c>
      <c r="H265" s="152"/>
      <c r="I265" s="152"/>
      <c r="J265" s="152"/>
      <c r="K265" s="152"/>
      <c r="L265" s="152"/>
      <c r="M265" s="152"/>
    </row>
    <row r="266" spans="1:13" ht="67.5">
      <c r="A266" s="157" t="s">
        <v>709</v>
      </c>
      <c r="B266" s="154" t="s">
        <v>612</v>
      </c>
      <c r="C266" s="155" t="s">
        <v>520</v>
      </c>
      <c r="D266" s="155" t="s">
        <v>534</v>
      </c>
      <c r="E266" s="154" t="s">
        <v>712</v>
      </c>
      <c r="F266" s="154" t="s">
        <v>710</v>
      </c>
      <c r="G266" s="156">
        <v>9366008</v>
      </c>
      <c r="H266" s="152"/>
      <c r="I266" s="152"/>
      <c r="J266" s="152"/>
      <c r="K266" s="152"/>
      <c r="L266" s="152"/>
      <c r="M266" s="152"/>
    </row>
    <row r="267" spans="1:13" ht="16.5">
      <c r="A267" s="157" t="s">
        <v>51</v>
      </c>
      <c r="B267" s="154" t="s">
        <v>612</v>
      </c>
      <c r="C267" s="155" t="s">
        <v>520</v>
      </c>
      <c r="D267" s="155" t="s">
        <v>534</v>
      </c>
      <c r="E267" s="154" t="s">
        <v>52</v>
      </c>
      <c r="F267" s="154"/>
      <c r="G267" s="156">
        <v>4151999.85</v>
      </c>
      <c r="H267" s="152"/>
      <c r="I267" s="152"/>
      <c r="J267" s="152"/>
      <c r="K267" s="152"/>
      <c r="L267" s="152"/>
      <c r="M267" s="152"/>
    </row>
    <row r="268" spans="1:13" ht="16.5">
      <c r="A268" s="157" t="s">
        <v>713</v>
      </c>
      <c r="B268" s="154" t="s">
        <v>612</v>
      </c>
      <c r="C268" s="155" t="s">
        <v>520</v>
      </c>
      <c r="D268" s="155" t="s">
        <v>534</v>
      </c>
      <c r="E268" s="154" t="s">
        <v>714</v>
      </c>
      <c r="F268" s="154"/>
      <c r="G268" s="156">
        <v>4151999.85</v>
      </c>
      <c r="H268" s="152"/>
      <c r="I268" s="152"/>
      <c r="J268" s="152"/>
      <c r="K268" s="152"/>
      <c r="L268" s="152"/>
      <c r="M268" s="152"/>
    </row>
    <row r="269" spans="1:13" ht="16.5">
      <c r="A269" s="157" t="s">
        <v>9</v>
      </c>
      <c r="B269" s="154" t="s">
        <v>612</v>
      </c>
      <c r="C269" s="155" t="s">
        <v>520</v>
      </c>
      <c r="D269" s="155" t="s">
        <v>534</v>
      </c>
      <c r="E269" s="154" t="s">
        <v>714</v>
      </c>
      <c r="F269" s="154" t="s">
        <v>48</v>
      </c>
      <c r="G269" s="156">
        <v>4151999.85</v>
      </c>
      <c r="H269" s="152"/>
      <c r="I269" s="152"/>
      <c r="J269" s="152"/>
      <c r="K269" s="152"/>
      <c r="L269" s="152"/>
      <c r="M269" s="152"/>
    </row>
    <row r="270" spans="1:13" ht="67.5">
      <c r="A270" s="157" t="s">
        <v>709</v>
      </c>
      <c r="B270" s="154" t="s">
        <v>612</v>
      </c>
      <c r="C270" s="155" t="s">
        <v>520</v>
      </c>
      <c r="D270" s="155" t="s">
        <v>534</v>
      </c>
      <c r="E270" s="154" t="s">
        <v>714</v>
      </c>
      <c r="F270" s="154" t="s">
        <v>710</v>
      </c>
      <c r="G270" s="156">
        <v>4151999.85</v>
      </c>
      <c r="H270" s="152"/>
      <c r="I270" s="152"/>
      <c r="J270" s="152"/>
      <c r="K270" s="152"/>
      <c r="L270" s="152"/>
      <c r="M270" s="152"/>
    </row>
    <row r="271" spans="1:13" ht="33.75">
      <c r="A271" s="157" t="s">
        <v>715</v>
      </c>
      <c r="B271" s="154" t="s">
        <v>612</v>
      </c>
      <c r="C271" s="155" t="s">
        <v>520</v>
      </c>
      <c r="D271" s="155" t="s">
        <v>534</v>
      </c>
      <c r="E271" s="154" t="s">
        <v>716</v>
      </c>
      <c r="F271" s="154"/>
      <c r="G271" s="156">
        <v>49547348.77</v>
      </c>
      <c r="H271" s="152"/>
      <c r="I271" s="152"/>
      <c r="J271" s="152"/>
      <c r="K271" s="152"/>
      <c r="L271" s="152"/>
      <c r="M271" s="152"/>
    </row>
    <row r="272" spans="1:13" ht="51">
      <c r="A272" s="157" t="s">
        <v>717</v>
      </c>
      <c r="B272" s="154" t="s">
        <v>612</v>
      </c>
      <c r="C272" s="155" t="s">
        <v>520</v>
      </c>
      <c r="D272" s="155" t="s">
        <v>534</v>
      </c>
      <c r="E272" s="154" t="s">
        <v>718</v>
      </c>
      <c r="F272" s="154"/>
      <c r="G272" s="156">
        <v>10000000</v>
      </c>
      <c r="H272" s="152"/>
      <c r="I272" s="152"/>
      <c r="J272" s="152"/>
      <c r="K272" s="152"/>
      <c r="L272" s="152"/>
      <c r="M272" s="152"/>
    </row>
    <row r="273" spans="1:13" ht="16.5">
      <c r="A273" s="157" t="s">
        <v>9</v>
      </c>
      <c r="B273" s="154" t="s">
        <v>612</v>
      </c>
      <c r="C273" s="155" t="s">
        <v>520</v>
      </c>
      <c r="D273" s="155" t="s">
        <v>534</v>
      </c>
      <c r="E273" s="154" t="s">
        <v>718</v>
      </c>
      <c r="F273" s="154" t="s">
        <v>48</v>
      </c>
      <c r="G273" s="156">
        <v>10000000</v>
      </c>
      <c r="H273" s="152"/>
      <c r="I273" s="152"/>
      <c r="J273" s="152"/>
      <c r="K273" s="152"/>
      <c r="L273" s="152"/>
      <c r="M273" s="152"/>
    </row>
    <row r="274" spans="1:13" ht="67.5">
      <c r="A274" s="157" t="s">
        <v>707</v>
      </c>
      <c r="B274" s="154" t="s">
        <v>612</v>
      </c>
      <c r="C274" s="155" t="s">
        <v>520</v>
      </c>
      <c r="D274" s="155" t="s">
        <v>534</v>
      </c>
      <c r="E274" s="154" t="s">
        <v>718</v>
      </c>
      <c r="F274" s="154" t="s">
        <v>708</v>
      </c>
      <c r="G274" s="156">
        <v>633992</v>
      </c>
      <c r="H274" s="152"/>
      <c r="I274" s="152"/>
      <c r="J274" s="152"/>
      <c r="K274" s="152"/>
      <c r="L274" s="152"/>
      <c r="M274" s="152"/>
    </row>
    <row r="275" spans="1:13" ht="67.5">
      <c r="A275" s="157" t="s">
        <v>709</v>
      </c>
      <c r="B275" s="154" t="s">
        <v>612</v>
      </c>
      <c r="C275" s="155" t="s">
        <v>520</v>
      </c>
      <c r="D275" s="155" t="s">
        <v>534</v>
      </c>
      <c r="E275" s="154" t="s">
        <v>718</v>
      </c>
      <c r="F275" s="154" t="s">
        <v>710</v>
      </c>
      <c r="G275" s="156">
        <v>9366008</v>
      </c>
      <c r="H275" s="152"/>
      <c r="I275" s="152"/>
      <c r="J275" s="152"/>
      <c r="K275" s="152"/>
      <c r="L275" s="152"/>
      <c r="M275" s="152"/>
    </row>
    <row r="276" spans="1:13" ht="51">
      <c r="A276" s="157" t="s">
        <v>896</v>
      </c>
      <c r="B276" s="154" t="s">
        <v>612</v>
      </c>
      <c r="C276" s="155" t="s">
        <v>520</v>
      </c>
      <c r="D276" s="155" t="s">
        <v>534</v>
      </c>
      <c r="E276" s="154" t="s">
        <v>858</v>
      </c>
      <c r="F276" s="154"/>
      <c r="G276" s="156">
        <v>8435000</v>
      </c>
      <c r="H276" s="152"/>
      <c r="I276" s="152"/>
      <c r="J276" s="152"/>
      <c r="K276" s="152"/>
      <c r="L276" s="152"/>
      <c r="M276" s="152"/>
    </row>
    <row r="277" spans="1:13" ht="16.5">
      <c r="A277" s="157" t="s">
        <v>9</v>
      </c>
      <c r="B277" s="154" t="s">
        <v>612</v>
      </c>
      <c r="C277" s="155" t="s">
        <v>520</v>
      </c>
      <c r="D277" s="155" t="s">
        <v>534</v>
      </c>
      <c r="E277" s="154" t="s">
        <v>858</v>
      </c>
      <c r="F277" s="154" t="s">
        <v>48</v>
      </c>
      <c r="G277" s="156">
        <v>8435000</v>
      </c>
      <c r="H277" s="152"/>
      <c r="I277" s="152"/>
      <c r="J277" s="152"/>
      <c r="K277" s="152"/>
      <c r="L277" s="152"/>
      <c r="M277" s="152"/>
    </row>
    <row r="278" spans="1:13" ht="67.5">
      <c r="A278" s="157" t="s">
        <v>709</v>
      </c>
      <c r="B278" s="154" t="s">
        <v>612</v>
      </c>
      <c r="C278" s="155" t="s">
        <v>520</v>
      </c>
      <c r="D278" s="155" t="s">
        <v>534</v>
      </c>
      <c r="E278" s="154" t="s">
        <v>858</v>
      </c>
      <c r="F278" s="154" t="s">
        <v>710</v>
      </c>
      <c r="G278" s="156">
        <v>8435000</v>
      </c>
      <c r="H278" s="152"/>
      <c r="I278" s="152"/>
      <c r="J278" s="152"/>
      <c r="K278" s="152"/>
      <c r="L278" s="152"/>
      <c r="M278" s="152"/>
    </row>
    <row r="279" spans="1:13" ht="51">
      <c r="A279" s="157" t="s">
        <v>897</v>
      </c>
      <c r="B279" s="154" t="s">
        <v>612</v>
      </c>
      <c r="C279" s="155" t="s">
        <v>520</v>
      </c>
      <c r="D279" s="155" t="s">
        <v>534</v>
      </c>
      <c r="E279" s="154" t="s">
        <v>859</v>
      </c>
      <c r="F279" s="154"/>
      <c r="G279" s="156">
        <v>11112348.77</v>
      </c>
      <c r="H279" s="152"/>
      <c r="I279" s="152"/>
      <c r="J279" s="152"/>
      <c r="K279" s="152"/>
      <c r="L279" s="152"/>
      <c r="M279" s="152"/>
    </row>
    <row r="280" spans="1:13" ht="16.5">
      <c r="A280" s="157" t="s">
        <v>9</v>
      </c>
      <c r="B280" s="154" t="s">
        <v>612</v>
      </c>
      <c r="C280" s="155" t="s">
        <v>520</v>
      </c>
      <c r="D280" s="155" t="s">
        <v>534</v>
      </c>
      <c r="E280" s="154" t="s">
        <v>859</v>
      </c>
      <c r="F280" s="154" t="s">
        <v>48</v>
      </c>
      <c r="G280" s="156">
        <v>11112348.77</v>
      </c>
      <c r="H280" s="152"/>
      <c r="I280" s="152"/>
      <c r="J280" s="152"/>
      <c r="K280" s="152"/>
      <c r="L280" s="152"/>
      <c r="M280" s="152"/>
    </row>
    <row r="281" spans="1:13" ht="67.5">
      <c r="A281" s="157" t="s">
        <v>709</v>
      </c>
      <c r="B281" s="154" t="s">
        <v>612</v>
      </c>
      <c r="C281" s="155" t="s">
        <v>520</v>
      </c>
      <c r="D281" s="155" t="s">
        <v>534</v>
      </c>
      <c r="E281" s="154" t="s">
        <v>859</v>
      </c>
      <c r="F281" s="154" t="s">
        <v>710</v>
      </c>
      <c r="G281" s="156">
        <v>11112348.77</v>
      </c>
      <c r="H281" s="152"/>
      <c r="I281" s="152"/>
      <c r="J281" s="152"/>
      <c r="K281" s="152"/>
      <c r="L281" s="152"/>
      <c r="M281" s="152"/>
    </row>
    <row r="282" spans="1:13" ht="51">
      <c r="A282" s="157" t="s">
        <v>898</v>
      </c>
      <c r="B282" s="154" t="s">
        <v>612</v>
      </c>
      <c r="C282" s="155" t="s">
        <v>520</v>
      </c>
      <c r="D282" s="155" t="s">
        <v>534</v>
      </c>
      <c r="E282" s="154" t="s">
        <v>860</v>
      </c>
      <c r="F282" s="154"/>
      <c r="G282" s="156">
        <v>20000000</v>
      </c>
      <c r="H282" s="152"/>
      <c r="I282" s="152"/>
      <c r="J282" s="152"/>
      <c r="K282" s="152"/>
      <c r="L282" s="152"/>
      <c r="M282" s="152"/>
    </row>
    <row r="283" spans="1:13" ht="16.5">
      <c r="A283" s="157" t="s">
        <v>9</v>
      </c>
      <c r="B283" s="154" t="s">
        <v>612</v>
      </c>
      <c r="C283" s="155" t="s">
        <v>520</v>
      </c>
      <c r="D283" s="155" t="s">
        <v>534</v>
      </c>
      <c r="E283" s="154" t="s">
        <v>860</v>
      </c>
      <c r="F283" s="154" t="s">
        <v>48</v>
      </c>
      <c r="G283" s="156">
        <v>20000000</v>
      </c>
      <c r="H283" s="152"/>
      <c r="I283" s="152"/>
      <c r="J283" s="152"/>
      <c r="K283" s="152"/>
      <c r="L283" s="152"/>
      <c r="M283" s="152"/>
    </row>
    <row r="284" spans="1:13" ht="67.5">
      <c r="A284" s="157" t="s">
        <v>709</v>
      </c>
      <c r="B284" s="154" t="s">
        <v>612</v>
      </c>
      <c r="C284" s="155" t="s">
        <v>520</v>
      </c>
      <c r="D284" s="155" t="s">
        <v>534</v>
      </c>
      <c r="E284" s="154" t="s">
        <v>860</v>
      </c>
      <c r="F284" s="154" t="s">
        <v>710</v>
      </c>
      <c r="G284" s="156">
        <v>20000000</v>
      </c>
      <c r="H284" s="152"/>
      <c r="I284" s="152"/>
      <c r="J284" s="152"/>
      <c r="K284" s="152"/>
      <c r="L284" s="152"/>
      <c r="M284" s="152"/>
    </row>
    <row r="285" spans="1:13" ht="33.75">
      <c r="A285" s="157" t="s">
        <v>613</v>
      </c>
      <c r="B285" s="154" t="s">
        <v>612</v>
      </c>
      <c r="C285" s="155" t="s">
        <v>520</v>
      </c>
      <c r="D285" s="155" t="s">
        <v>534</v>
      </c>
      <c r="E285" s="154" t="s">
        <v>847</v>
      </c>
      <c r="F285" s="154"/>
      <c r="G285" s="156">
        <v>4859431.23</v>
      </c>
      <c r="H285" s="152"/>
      <c r="I285" s="152"/>
      <c r="J285" s="152"/>
      <c r="K285" s="152"/>
      <c r="L285" s="152"/>
      <c r="M285" s="152"/>
    </row>
    <row r="286" spans="1:13" ht="33.75">
      <c r="A286" s="157" t="s">
        <v>650</v>
      </c>
      <c r="B286" s="154" t="s">
        <v>612</v>
      </c>
      <c r="C286" s="155" t="s">
        <v>520</v>
      </c>
      <c r="D286" s="155" t="s">
        <v>534</v>
      </c>
      <c r="E286" s="154" t="s">
        <v>678</v>
      </c>
      <c r="F286" s="154"/>
      <c r="G286" s="156">
        <v>4859431.23</v>
      </c>
      <c r="H286" s="152"/>
      <c r="I286" s="152"/>
      <c r="J286" s="152"/>
      <c r="K286" s="152"/>
      <c r="L286" s="152"/>
      <c r="M286" s="152"/>
    </row>
    <row r="287" spans="1:13" ht="67.5">
      <c r="A287" s="157" t="s">
        <v>6</v>
      </c>
      <c r="B287" s="154" t="s">
        <v>612</v>
      </c>
      <c r="C287" s="155" t="s">
        <v>520</v>
      </c>
      <c r="D287" s="155" t="s">
        <v>534</v>
      </c>
      <c r="E287" s="154" t="s">
        <v>678</v>
      </c>
      <c r="F287" s="154" t="s">
        <v>41</v>
      </c>
      <c r="G287" s="156">
        <v>4859431.23</v>
      </c>
      <c r="H287" s="152"/>
      <c r="I287" s="152"/>
      <c r="J287" s="152"/>
      <c r="K287" s="152"/>
      <c r="L287" s="152"/>
      <c r="M287" s="152"/>
    </row>
    <row r="288" spans="1:13" ht="16.5">
      <c r="A288" s="157" t="s">
        <v>624</v>
      </c>
      <c r="B288" s="154" t="s">
        <v>612</v>
      </c>
      <c r="C288" s="155" t="s">
        <v>520</v>
      </c>
      <c r="D288" s="155" t="s">
        <v>534</v>
      </c>
      <c r="E288" s="154" t="s">
        <v>678</v>
      </c>
      <c r="F288" s="154" t="s">
        <v>625</v>
      </c>
      <c r="G288" s="156">
        <v>3766484.71</v>
      </c>
      <c r="H288" s="152"/>
      <c r="I288" s="152"/>
      <c r="J288" s="152"/>
      <c r="K288" s="152"/>
      <c r="L288" s="152"/>
      <c r="M288" s="152"/>
    </row>
    <row r="289" spans="1:13" ht="51">
      <c r="A289" s="157" t="s">
        <v>626</v>
      </c>
      <c r="B289" s="154" t="s">
        <v>612</v>
      </c>
      <c r="C289" s="155" t="s">
        <v>520</v>
      </c>
      <c r="D289" s="155" t="s">
        <v>534</v>
      </c>
      <c r="E289" s="154" t="s">
        <v>678</v>
      </c>
      <c r="F289" s="154" t="s">
        <v>627</v>
      </c>
      <c r="G289" s="156">
        <v>1092946.52</v>
      </c>
      <c r="H289" s="152"/>
      <c r="I289" s="152"/>
      <c r="J289" s="152"/>
      <c r="K289" s="152"/>
      <c r="L289" s="152"/>
      <c r="M289" s="152"/>
    </row>
    <row r="290" spans="1:13" ht="16.5">
      <c r="A290" s="157" t="s">
        <v>642</v>
      </c>
      <c r="B290" s="154" t="s">
        <v>612</v>
      </c>
      <c r="C290" s="155" t="s">
        <v>520</v>
      </c>
      <c r="D290" s="155" t="s">
        <v>534</v>
      </c>
      <c r="E290" s="154" t="s">
        <v>848</v>
      </c>
      <c r="F290" s="154"/>
      <c r="G290" s="156">
        <v>6500000</v>
      </c>
      <c r="H290" s="152"/>
      <c r="I290" s="152"/>
      <c r="J290" s="152"/>
      <c r="K290" s="152"/>
      <c r="L290" s="152"/>
      <c r="M290" s="152"/>
    </row>
    <row r="291" spans="1:13" ht="16.5">
      <c r="A291" s="157" t="s">
        <v>643</v>
      </c>
      <c r="B291" s="154" t="s">
        <v>612</v>
      </c>
      <c r="C291" s="155" t="s">
        <v>520</v>
      </c>
      <c r="D291" s="155" t="s">
        <v>534</v>
      </c>
      <c r="E291" s="154" t="s">
        <v>644</v>
      </c>
      <c r="F291" s="154"/>
      <c r="G291" s="156">
        <v>6500000</v>
      </c>
      <c r="H291" s="152"/>
      <c r="I291" s="152"/>
      <c r="J291" s="152"/>
      <c r="K291" s="152"/>
      <c r="L291" s="152"/>
      <c r="M291" s="152"/>
    </row>
    <row r="292" spans="1:13" ht="16.5">
      <c r="A292" s="157" t="s">
        <v>9</v>
      </c>
      <c r="B292" s="154" t="s">
        <v>612</v>
      </c>
      <c r="C292" s="155" t="s">
        <v>520</v>
      </c>
      <c r="D292" s="155" t="s">
        <v>534</v>
      </c>
      <c r="E292" s="154" t="s">
        <v>644</v>
      </c>
      <c r="F292" s="154" t="s">
        <v>48</v>
      </c>
      <c r="G292" s="156">
        <v>6500000</v>
      </c>
      <c r="H292" s="152"/>
      <c r="I292" s="152"/>
      <c r="J292" s="152"/>
      <c r="K292" s="152"/>
      <c r="L292" s="152"/>
      <c r="M292" s="152"/>
    </row>
    <row r="293" spans="1:13" ht="67.5">
      <c r="A293" s="157" t="s">
        <v>709</v>
      </c>
      <c r="B293" s="154" t="s">
        <v>612</v>
      </c>
      <c r="C293" s="155" t="s">
        <v>520</v>
      </c>
      <c r="D293" s="155" t="s">
        <v>534</v>
      </c>
      <c r="E293" s="154" t="s">
        <v>644</v>
      </c>
      <c r="F293" s="154" t="s">
        <v>710</v>
      </c>
      <c r="G293" s="156">
        <v>6500000</v>
      </c>
      <c r="H293" s="152"/>
      <c r="I293" s="152"/>
      <c r="J293" s="152"/>
      <c r="K293" s="152"/>
      <c r="L293" s="152"/>
      <c r="M293" s="152"/>
    </row>
    <row r="294" spans="1:13" ht="16.5">
      <c r="A294" s="157" t="s">
        <v>719</v>
      </c>
      <c r="B294" s="154" t="s">
        <v>612</v>
      </c>
      <c r="C294" s="155" t="s">
        <v>520</v>
      </c>
      <c r="D294" s="155" t="s">
        <v>534</v>
      </c>
      <c r="E294" s="154" t="s">
        <v>861</v>
      </c>
      <c r="F294" s="154"/>
      <c r="G294" s="156">
        <v>1508529.34</v>
      </c>
      <c r="H294" s="152"/>
      <c r="I294" s="152"/>
      <c r="J294" s="152"/>
      <c r="K294" s="152"/>
      <c r="L294" s="152"/>
      <c r="M294" s="152"/>
    </row>
    <row r="295" spans="1:13" ht="67.5">
      <c r="A295" s="157" t="s">
        <v>720</v>
      </c>
      <c r="B295" s="154" t="s">
        <v>612</v>
      </c>
      <c r="C295" s="155" t="s">
        <v>520</v>
      </c>
      <c r="D295" s="155" t="s">
        <v>534</v>
      </c>
      <c r="E295" s="154" t="s">
        <v>721</v>
      </c>
      <c r="F295" s="154"/>
      <c r="G295" s="156">
        <v>1508529.34</v>
      </c>
      <c r="H295" s="152"/>
      <c r="I295" s="152"/>
      <c r="J295" s="152"/>
      <c r="K295" s="152"/>
      <c r="L295" s="152"/>
      <c r="M295" s="152"/>
    </row>
    <row r="296" spans="1:13" ht="16.5">
      <c r="A296" s="157" t="s">
        <v>719</v>
      </c>
      <c r="B296" s="154" t="s">
        <v>612</v>
      </c>
      <c r="C296" s="155" t="s">
        <v>520</v>
      </c>
      <c r="D296" s="155" t="s">
        <v>534</v>
      </c>
      <c r="E296" s="154" t="s">
        <v>721</v>
      </c>
      <c r="F296" s="154" t="s">
        <v>862</v>
      </c>
      <c r="G296" s="156">
        <v>1508529.34</v>
      </c>
      <c r="H296" s="152"/>
      <c r="I296" s="152"/>
      <c r="J296" s="152"/>
      <c r="K296" s="152"/>
      <c r="L296" s="152"/>
      <c r="M296" s="152"/>
    </row>
    <row r="297" spans="1:13" ht="16.5">
      <c r="A297" s="157" t="s">
        <v>722</v>
      </c>
      <c r="B297" s="154" t="s">
        <v>612</v>
      </c>
      <c r="C297" s="155" t="s">
        <v>520</v>
      </c>
      <c r="D297" s="155" t="s">
        <v>534</v>
      </c>
      <c r="E297" s="154" t="s">
        <v>721</v>
      </c>
      <c r="F297" s="154" t="s">
        <v>723</v>
      </c>
      <c r="G297" s="156">
        <v>1508529.34</v>
      </c>
      <c r="H297" s="152"/>
      <c r="I297" s="152"/>
      <c r="J297" s="152"/>
      <c r="K297" s="152"/>
      <c r="L297" s="152"/>
      <c r="M297" s="152"/>
    </row>
    <row r="298" spans="1:13" ht="16.5">
      <c r="A298" s="157" t="s">
        <v>535</v>
      </c>
      <c r="B298" s="154" t="s">
        <v>612</v>
      </c>
      <c r="C298" s="155" t="s">
        <v>520</v>
      </c>
      <c r="D298" s="155" t="s">
        <v>536</v>
      </c>
      <c r="E298" s="154"/>
      <c r="F298" s="154"/>
      <c r="G298" s="156">
        <v>14872000</v>
      </c>
      <c r="H298" s="152"/>
      <c r="I298" s="152"/>
      <c r="J298" s="152"/>
      <c r="K298" s="152"/>
      <c r="L298" s="152"/>
      <c r="M298" s="152"/>
    </row>
    <row r="299" spans="1:13" ht="16.5">
      <c r="A299" s="157" t="s">
        <v>55</v>
      </c>
      <c r="B299" s="154" t="s">
        <v>612</v>
      </c>
      <c r="C299" s="155" t="s">
        <v>520</v>
      </c>
      <c r="D299" s="155" t="s">
        <v>536</v>
      </c>
      <c r="E299" s="154" t="s">
        <v>56</v>
      </c>
      <c r="F299" s="154"/>
      <c r="G299" s="156">
        <v>14872000</v>
      </c>
      <c r="H299" s="152"/>
      <c r="I299" s="152"/>
      <c r="J299" s="152"/>
      <c r="K299" s="152"/>
      <c r="L299" s="152"/>
      <c r="M299" s="152"/>
    </row>
    <row r="300" spans="1:13" ht="33.75">
      <c r="A300" s="157" t="s">
        <v>724</v>
      </c>
      <c r="B300" s="154" t="s">
        <v>612</v>
      </c>
      <c r="C300" s="155" t="s">
        <v>520</v>
      </c>
      <c r="D300" s="155" t="s">
        <v>536</v>
      </c>
      <c r="E300" s="154" t="s">
        <v>725</v>
      </c>
      <c r="F300" s="154"/>
      <c r="G300" s="156">
        <v>14872000</v>
      </c>
      <c r="H300" s="152"/>
      <c r="I300" s="152"/>
      <c r="J300" s="152"/>
      <c r="K300" s="152"/>
      <c r="L300" s="152"/>
      <c r="M300" s="152"/>
    </row>
    <row r="301" spans="1:13" ht="16.5">
      <c r="A301" s="157" t="s">
        <v>9</v>
      </c>
      <c r="B301" s="154" t="s">
        <v>612</v>
      </c>
      <c r="C301" s="155" t="s">
        <v>520</v>
      </c>
      <c r="D301" s="155" t="s">
        <v>536</v>
      </c>
      <c r="E301" s="154" t="s">
        <v>725</v>
      </c>
      <c r="F301" s="154" t="s">
        <v>48</v>
      </c>
      <c r="G301" s="156">
        <v>14872000</v>
      </c>
      <c r="H301" s="152"/>
      <c r="I301" s="152"/>
      <c r="J301" s="152"/>
      <c r="K301" s="152"/>
      <c r="L301" s="152"/>
      <c r="M301" s="152"/>
    </row>
    <row r="302" spans="1:13" ht="67.5">
      <c r="A302" s="157" t="s">
        <v>707</v>
      </c>
      <c r="B302" s="154" t="s">
        <v>612</v>
      </c>
      <c r="C302" s="155" t="s">
        <v>520</v>
      </c>
      <c r="D302" s="155" t="s">
        <v>536</v>
      </c>
      <c r="E302" s="154" t="s">
        <v>725</v>
      </c>
      <c r="F302" s="154" t="s">
        <v>708</v>
      </c>
      <c r="G302" s="156">
        <v>14872000</v>
      </c>
      <c r="H302" s="152"/>
      <c r="I302" s="152"/>
      <c r="J302" s="152"/>
      <c r="K302" s="152"/>
      <c r="L302" s="152"/>
      <c r="M302" s="152"/>
    </row>
    <row r="303" spans="1:13" ht="16.5">
      <c r="A303" s="157" t="s">
        <v>537</v>
      </c>
      <c r="B303" s="154" t="s">
        <v>612</v>
      </c>
      <c r="C303" s="155" t="s">
        <v>520</v>
      </c>
      <c r="D303" s="155" t="s">
        <v>530</v>
      </c>
      <c r="E303" s="154"/>
      <c r="F303" s="154"/>
      <c r="G303" s="156">
        <v>12780604.83</v>
      </c>
      <c r="H303" s="152"/>
      <c r="I303" s="152"/>
      <c r="J303" s="152"/>
      <c r="K303" s="152"/>
      <c r="L303" s="152"/>
      <c r="M303" s="152"/>
    </row>
    <row r="304" spans="1:13" ht="16.5">
      <c r="A304" s="157" t="s">
        <v>57</v>
      </c>
      <c r="B304" s="154" t="s">
        <v>612</v>
      </c>
      <c r="C304" s="155" t="s">
        <v>520</v>
      </c>
      <c r="D304" s="155" t="s">
        <v>530</v>
      </c>
      <c r="E304" s="154" t="s">
        <v>58</v>
      </c>
      <c r="F304" s="154"/>
      <c r="G304" s="156">
        <v>12780604.83</v>
      </c>
      <c r="H304" s="152"/>
      <c r="I304" s="152"/>
      <c r="J304" s="152"/>
      <c r="K304" s="152"/>
      <c r="L304" s="152"/>
      <c r="M304" s="152"/>
    </row>
    <row r="305" spans="1:13" ht="33.75">
      <c r="A305" s="157" t="s">
        <v>726</v>
      </c>
      <c r="B305" s="154" t="s">
        <v>612</v>
      </c>
      <c r="C305" s="155" t="s">
        <v>520</v>
      </c>
      <c r="D305" s="155" t="s">
        <v>530</v>
      </c>
      <c r="E305" s="154" t="s">
        <v>727</v>
      </c>
      <c r="F305" s="154"/>
      <c r="G305" s="156">
        <v>12322523.83</v>
      </c>
      <c r="H305" s="152"/>
      <c r="I305" s="152"/>
      <c r="J305" s="152"/>
      <c r="K305" s="152"/>
      <c r="L305" s="152"/>
      <c r="M305" s="152"/>
    </row>
    <row r="306" spans="1:13" ht="33.75">
      <c r="A306" s="157" t="s">
        <v>7</v>
      </c>
      <c r="B306" s="154" t="s">
        <v>612</v>
      </c>
      <c r="C306" s="155" t="s">
        <v>520</v>
      </c>
      <c r="D306" s="155" t="s">
        <v>530</v>
      </c>
      <c r="E306" s="154" t="s">
        <v>727</v>
      </c>
      <c r="F306" s="154" t="s">
        <v>70</v>
      </c>
      <c r="G306" s="156">
        <v>12322523.83</v>
      </c>
      <c r="H306" s="152"/>
      <c r="I306" s="152"/>
      <c r="J306" s="152"/>
      <c r="K306" s="152"/>
      <c r="L306" s="152"/>
      <c r="M306" s="152"/>
    </row>
    <row r="307" spans="1:13" ht="33.75">
      <c r="A307" s="157" t="s">
        <v>632</v>
      </c>
      <c r="B307" s="154" t="s">
        <v>612</v>
      </c>
      <c r="C307" s="155" t="s">
        <v>520</v>
      </c>
      <c r="D307" s="155" t="s">
        <v>530</v>
      </c>
      <c r="E307" s="154" t="s">
        <v>727</v>
      </c>
      <c r="F307" s="154" t="s">
        <v>633</v>
      </c>
      <c r="G307" s="156">
        <v>12322523.83</v>
      </c>
      <c r="H307" s="152"/>
      <c r="I307" s="152"/>
      <c r="J307" s="152"/>
      <c r="K307" s="152"/>
      <c r="L307" s="152"/>
      <c r="M307" s="152"/>
    </row>
    <row r="308" spans="1:13" ht="67.5">
      <c r="A308" s="157" t="s">
        <v>899</v>
      </c>
      <c r="B308" s="154" t="s">
        <v>612</v>
      </c>
      <c r="C308" s="155" t="s">
        <v>520</v>
      </c>
      <c r="D308" s="155" t="s">
        <v>530</v>
      </c>
      <c r="E308" s="154" t="s">
        <v>863</v>
      </c>
      <c r="F308" s="154"/>
      <c r="G308" s="156">
        <v>458081</v>
      </c>
      <c r="H308" s="152"/>
      <c r="I308" s="152"/>
      <c r="J308" s="152"/>
      <c r="K308" s="152"/>
      <c r="L308" s="152"/>
      <c r="M308" s="152"/>
    </row>
    <row r="309" spans="1:13" ht="33.75">
      <c r="A309" s="157" t="s">
        <v>7</v>
      </c>
      <c r="B309" s="154" t="s">
        <v>612</v>
      </c>
      <c r="C309" s="155" t="s">
        <v>520</v>
      </c>
      <c r="D309" s="155" t="s">
        <v>530</v>
      </c>
      <c r="E309" s="154" t="s">
        <v>863</v>
      </c>
      <c r="F309" s="154" t="s">
        <v>70</v>
      </c>
      <c r="G309" s="156">
        <v>458081</v>
      </c>
      <c r="H309" s="152"/>
      <c r="I309" s="152"/>
      <c r="J309" s="152"/>
      <c r="K309" s="152"/>
      <c r="L309" s="152"/>
      <c r="M309" s="152"/>
    </row>
    <row r="310" spans="1:13" ht="33.75">
      <c r="A310" s="157" t="s">
        <v>632</v>
      </c>
      <c r="B310" s="154" t="s">
        <v>612</v>
      </c>
      <c r="C310" s="155" t="s">
        <v>520</v>
      </c>
      <c r="D310" s="155" t="s">
        <v>530</v>
      </c>
      <c r="E310" s="154" t="s">
        <v>863</v>
      </c>
      <c r="F310" s="154" t="s">
        <v>633</v>
      </c>
      <c r="G310" s="156">
        <v>158081</v>
      </c>
      <c r="H310" s="152"/>
      <c r="I310" s="152"/>
      <c r="J310" s="152"/>
      <c r="K310" s="152"/>
      <c r="L310" s="152"/>
      <c r="M310" s="152"/>
    </row>
    <row r="311" spans="1:13" ht="51">
      <c r="A311" s="157" t="s">
        <v>648</v>
      </c>
      <c r="B311" s="154" t="s">
        <v>612</v>
      </c>
      <c r="C311" s="155" t="s">
        <v>520</v>
      </c>
      <c r="D311" s="155" t="s">
        <v>530</v>
      </c>
      <c r="E311" s="154" t="s">
        <v>863</v>
      </c>
      <c r="F311" s="154" t="s">
        <v>649</v>
      </c>
      <c r="G311" s="156">
        <v>300000</v>
      </c>
      <c r="H311" s="152"/>
      <c r="I311" s="152"/>
      <c r="J311" s="152"/>
      <c r="K311" s="152"/>
      <c r="L311" s="152"/>
      <c r="M311" s="152"/>
    </row>
    <row r="312" spans="1:13" ht="16.5">
      <c r="A312" s="157" t="s">
        <v>540</v>
      </c>
      <c r="B312" s="154" t="s">
        <v>612</v>
      </c>
      <c r="C312" s="155" t="s">
        <v>520</v>
      </c>
      <c r="D312" s="155" t="s">
        <v>541</v>
      </c>
      <c r="E312" s="154"/>
      <c r="F312" s="154"/>
      <c r="G312" s="156">
        <v>1689500</v>
      </c>
      <c r="H312" s="152"/>
      <c r="I312" s="152"/>
      <c r="J312" s="152"/>
      <c r="K312" s="152"/>
      <c r="L312" s="152"/>
      <c r="M312" s="152"/>
    </row>
    <row r="313" spans="1:13" ht="16.5">
      <c r="A313" s="157" t="s">
        <v>728</v>
      </c>
      <c r="B313" s="154" t="s">
        <v>612</v>
      </c>
      <c r="C313" s="155" t="s">
        <v>520</v>
      </c>
      <c r="D313" s="155" t="s">
        <v>541</v>
      </c>
      <c r="E313" s="154" t="s">
        <v>36</v>
      </c>
      <c r="F313" s="154"/>
      <c r="G313" s="156">
        <v>1689500</v>
      </c>
      <c r="H313" s="152"/>
      <c r="I313" s="152"/>
      <c r="J313" s="152"/>
      <c r="K313" s="152"/>
      <c r="L313" s="152"/>
      <c r="M313" s="152"/>
    </row>
    <row r="314" spans="1:13" ht="51">
      <c r="A314" s="157" t="s">
        <v>900</v>
      </c>
      <c r="B314" s="154" t="s">
        <v>612</v>
      </c>
      <c r="C314" s="155" t="s">
        <v>520</v>
      </c>
      <c r="D314" s="155" t="s">
        <v>541</v>
      </c>
      <c r="E314" s="154" t="s">
        <v>864</v>
      </c>
      <c r="F314" s="154"/>
      <c r="G314" s="156">
        <v>1590000</v>
      </c>
      <c r="H314" s="152"/>
      <c r="I314" s="152"/>
      <c r="J314" s="152"/>
      <c r="K314" s="152"/>
      <c r="L314" s="152"/>
      <c r="M314" s="152"/>
    </row>
    <row r="315" spans="1:13" ht="16.5">
      <c r="A315" s="157" t="s">
        <v>9</v>
      </c>
      <c r="B315" s="154" t="s">
        <v>612</v>
      </c>
      <c r="C315" s="155" t="s">
        <v>520</v>
      </c>
      <c r="D315" s="155" t="s">
        <v>541</v>
      </c>
      <c r="E315" s="154" t="s">
        <v>864</v>
      </c>
      <c r="F315" s="154" t="s">
        <v>48</v>
      </c>
      <c r="G315" s="156">
        <v>1590000</v>
      </c>
      <c r="H315" s="152"/>
      <c r="I315" s="152"/>
      <c r="J315" s="152"/>
      <c r="K315" s="152"/>
      <c r="L315" s="152"/>
      <c r="M315" s="152"/>
    </row>
    <row r="316" spans="1:13" ht="67.5">
      <c r="A316" s="157" t="s">
        <v>707</v>
      </c>
      <c r="B316" s="154" t="s">
        <v>612</v>
      </c>
      <c r="C316" s="155" t="s">
        <v>520</v>
      </c>
      <c r="D316" s="155" t="s">
        <v>541</v>
      </c>
      <c r="E316" s="154" t="s">
        <v>864</v>
      </c>
      <c r="F316" s="154" t="s">
        <v>708</v>
      </c>
      <c r="G316" s="156">
        <v>1590000</v>
      </c>
      <c r="H316" s="152"/>
      <c r="I316" s="152"/>
      <c r="J316" s="152"/>
      <c r="K316" s="152"/>
      <c r="L316" s="152"/>
      <c r="M316" s="152"/>
    </row>
    <row r="317" spans="1:13" ht="33.75">
      <c r="A317" s="157" t="s">
        <v>901</v>
      </c>
      <c r="B317" s="154" t="s">
        <v>612</v>
      </c>
      <c r="C317" s="155" t="s">
        <v>520</v>
      </c>
      <c r="D317" s="155" t="s">
        <v>541</v>
      </c>
      <c r="E317" s="154" t="s">
        <v>865</v>
      </c>
      <c r="F317" s="154"/>
      <c r="G317" s="156">
        <v>99500</v>
      </c>
      <c r="H317" s="152"/>
      <c r="I317" s="152"/>
      <c r="J317" s="152"/>
      <c r="K317" s="152"/>
      <c r="L317" s="152"/>
      <c r="M317" s="152"/>
    </row>
    <row r="318" spans="1:13" ht="16.5">
      <c r="A318" s="157" t="s">
        <v>9</v>
      </c>
      <c r="B318" s="154" t="s">
        <v>612</v>
      </c>
      <c r="C318" s="155" t="s">
        <v>520</v>
      </c>
      <c r="D318" s="155" t="s">
        <v>541</v>
      </c>
      <c r="E318" s="154" t="s">
        <v>865</v>
      </c>
      <c r="F318" s="154" t="s">
        <v>48</v>
      </c>
      <c r="G318" s="156">
        <v>99500</v>
      </c>
      <c r="H318" s="152"/>
      <c r="I318" s="152"/>
      <c r="J318" s="152"/>
      <c r="K318" s="152"/>
      <c r="L318" s="152"/>
      <c r="M318" s="152"/>
    </row>
    <row r="319" spans="1:13" ht="67.5">
      <c r="A319" s="157" t="s">
        <v>707</v>
      </c>
      <c r="B319" s="154" t="s">
        <v>612</v>
      </c>
      <c r="C319" s="155" t="s">
        <v>520</v>
      </c>
      <c r="D319" s="155" t="s">
        <v>541</v>
      </c>
      <c r="E319" s="154" t="s">
        <v>865</v>
      </c>
      <c r="F319" s="154" t="s">
        <v>708</v>
      </c>
      <c r="G319" s="156">
        <v>99500</v>
      </c>
      <c r="H319" s="152"/>
      <c r="I319" s="152"/>
      <c r="J319" s="152"/>
      <c r="K319" s="152"/>
      <c r="L319" s="152"/>
      <c r="M319" s="152"/>
    </row>
    <row r="320" spans="1:13" ht="16.5">
      <c r="A320" s="157" t="s">
        <v>542</v>
      </c>
      <c r="B320" s="154" t="s">
        <v>612</v>
      </c>
      <c r="C320" s="155" t="s">
        <v>534</v>
      </c>
      <c r="D320" s="155"/>
      <c r="E320" s="154"/>
      <c r="F320" s="154"/>
      <c r="G320" s="156">
        <v>1821800</v>
      </c>
      <c r="H320" s="152"/>
      <c r="I320" s="152"/>
      <c r="J320" s="152"/>
      <c r="K320" s="152"/>
      <c r="L320" s="152"/>
      <c r="M320" s="152"/>
    </row>
    <row r="321" spans="1:13" ht="16.5">
      <c r="A321" s="157" t="s">
        <v>572</v>
      </c>
      <c r="B321" s="154" t="s">
        <v>612</v>
      </c>
      <c r="C321" s="155" t="s">
        <v>534</v>
      </c>
      <c r="D321" s="155" t="s">
        <v>514</v>
      </c>
      <c r="E321" s="154"/>
      <c r="F321" s="154"/>
      <c r="G321" s="156">
        <v>1821800</v>
      </c>
      <c r="H321" s="152"/>
      <c r="I321" s="152"/>
      <c r="J321" s="152"/>
      <c r="K321" s="152"/>
      <c r="L321" s="152"/>
      <c r="M321" s="152"/>
    </row>
    <row r="322" spans="1:13" ht="16.5">
      <c r="A322" s="157" t="s">
        <v>642</v>
      </c>
      <c r="B322" s="154" t="s">
        <v>612</v>
      </c>
      <c r="C322" s="155" t="s">
        <v>534</v>
      </c>
      <c r="D322" s="155" t="s">
        <v>514</v>
      </c>
      <c r="E322" s="154" t="s">
        <v>848</v>
      </c>
      <c r="F322" s="154"/>
      <c r="G322" s="156">
        <v>1821800</v>
      </c>
      <c r="H322" s="152"/>
      <c r="I322" s="152"/>
      <c r="J322" s="152"/>
      <c r="K322" s="152"/>
      <c r="L322" s="152"/>
      <c r="M322" s="152"/>
    </row>
    <row r="323" spans="1:13" ht="16.5">
      <c r="A323" s="157" t="s">
        <v>643</v>
      </c>
      <c r="B323" s="154" t="s">
        <v>612</v>
      </c>
      <c r="C323" s="155" t="s">
        <v>534</v>
      </c>
      <c r="D323" s="155" t="s">
        <v>514</v>
      </c>
      <c r="E323" s="154" t="s">
        <v>644</v>
      </c>
      <c r="F323" s="154"/>
      <c r="G323" s="156">
        <v>1821800</v>
      </c>
      <c r="H323" s="152"/>
      <c r="I323" s="152"/>
      <c r="J323" s="152"/>
      <c r="K323" s="152"/>
      <c r="L323" s="152"/>
      <c r="M323" s="152"/>
    </row>
    <row r="324" spans="1:13" ht="33.75">
      <c r="A324" s="157" t="s">
        <v>16</v>
      </c>
      <c r="B324" s="154" t="s">
        <v>612</v>
      </c>
      <c r="C324" s="155" t="s">
        <v>534</v>
      </c>
      <c r="D324" s="155" t="s">
        <v>514</v>
      </c>
      <c r="E324" s="154" t="s">
        <v>644</v>
      </c>
      <c r="F324" s="154" t="s">
        <v>851</v>
      </c>
      <c r="G324" s="156">
        <v>1821800</v>
      </c>
      <c r="H324" s="152"/>
      <c r="I324" s="152"/>
      <c r="J324" s="152"/>
      <c r="K324" s="152"/>
      <c r="L324" s="152"/>
      <c r="M324" s="152"/>
    </row>
    <row r="325" spans="1:13" ht="102">
      <c r="A325" s="157" t="s">
        <v>919</v>
      </c>
      <c r="B325" s="154" t="s">
        <v>612</v>
      </c>
      <c r="C325" s="155" t="s">
        <v>534</v>
      </c>
      <c r="D325" s="155" t="s">
        <v>514</v>
      </c>
      <c r="E325" s="154" t="s">
        <v>644</v>
      </c>
      <c r="F325" s="154" t="s">
        <v>866</v>
      </c>
      <c r="G325" s="156">
        <v>1821800</v>
      </c>
      <c r="H325" s="152"/>
      <c r="I325" s="152"/>
      <c r="J325" s="152"/>
      <c r="K325" s="152"/>
      <c r="L325" s="152"/>
      <c r="M325" s="152"/>
    </row>
    <row r="326" spans="1:13" ht="16.5">
      <c r="A326" s="157" t="s">
        <v>544</v>
      </c>
      <c r="B326" s="154" t="s">
        <v>612</v>
      </c>
      <c r="C326" s="155" t="s">
        <v>522</v>
      </c>
      <c r="D326" s="155"/>
      <c r="E326" s="154"/>
      <c r="F326" s="154"/>
      <c r="G326" s="156">
        <v>1961724.6</v>
      </c>
      <c r="H326" s="152"/>
      <c r="I326" s="152"/>
      <c r="J326" s="152"/>
      <c r="K326" s="152"/>
      <c r="L326" s="152"/>
      <c r="M326" s="152"/>
    </row>
    <row r="327" spans="1:13" ht="33.75">
      <c r="A327" s="157" t="s">
        <v>545</v>
      </c>
      <c r="B327" s="154" t="s">
        <v>612</v>
      </c>
      <c r="C327" s="155" t="s">
        <v>522</v>
      </c>
      <c r="D327" s="155" t="s">
        <v>518</v>
      </c>
      <c r="E327" s="154"/>
      <c r="F327" s="154"/>
      <c r="G327" s="156">
        <v>1961724.6</v>
      </c>
      <c r="H327" s="152"/>
      <c r="I327" s="152"/>
      <c r="J327" s="152"/>
      <c r="K327" s="152"/>
      <c r="L327" s="152"/>
      <c r="M327" s="152"/>
    </row>
    <row r="328" spans="1:13" ht="33.75">
      <c r="A328" s="157" t="s">
        <v>109</v>
      </c>
      <c r="B328" s="154" t="s">
        <v>612</v>
      </c>
      <c r="C328" s="155" t="s">
        <v>522</v>
      </c>
      <c r="D328" s="155" t="s">
        <v>518</v>
      </c>
      <c r="E328" s="154" t="s">
        <v>867</v>
      </c>
      <c r="F328" s="154"/>
      <c r="G328" s="156">
        <v>1645546.2</v>
      </c>
      <c r="H328" s="152"/>
      <c r="I328" s="152"/>
      <c r="J328" s="152"/>
      <c r="K328" s="152"/>
      <c r="L328" s="152"/>
      <c r="M328" s="152"/>
    </row>
    <row r="329" spans="1:13" ht="16.5">
      <c r="A329" s="157" t="s">
        <v>729</v>
      </c>
      <c r="B329" s="154" t="s">
        <v>612</v>
      </c>
      <c r="C329" s="155" t="s">
        <v>522</v>
      </c>
      <c r="D329" s="155" t="s">
        <v>518</v>
      </c>
      <c r="E329" s="154" t="s">
        <v>730</v>
      </c>
      <c r="F329" s="154"/>
      <c r="G329" s="156">
        <v>1645546.2</v>
      </c>
      <c r="H329" s="152"/>
      <c r="I329" s="152"/>
      <c r="J329" s="152"/>
      <c r="K329" s="152"/>
      <c r="L329" s="152"/>
      <c r="M329" s="152"/>
    </row>
    <row r="330" spans="1:13" ht="33.75">
      <c r="A330" s="157" t="s">
        <v>7</v>
      </c>
      <c r="B330" s="154" t="s">
        <v>612</v>
      </c>
      <c r="C330" s="155" t="s">
        <v>522</v>
      </c>
      <c r="D330" s="155" t="s">
        <v>518</v>
      </c>
      <c r="E330" s="154" t="s">
        <v>730</v>
      </c>
      <c r="F330" s="154" t="s">
        <v>70</v>
      </c>
      <c r="G330" s="156">
        <v>1645546.2</v>
      </c>
      <c r="H330" s="152"/>
      <c r="I330" s="152"/>
      <c r="J330" s="152"/>
      <c r="K330" s="152"/>
      <c r="L330" s="152"/>
      <c r="M330" s="152"/>
    </row>
    <row r="331" spans="1:13" ht="33.75">
      <c r="A331" s="157" t="s">
        <v>632</v>
      </c>
      <c r="B331" s="154" t="s">
        <v>612</v>
      </c>
      <c r="C331" s="155" t="s">
        <v>522</v>
      </c>
      <c r="D331" s="155" t="s">
        <v>518</v>
      </c>
      <c r="E331" s="154" t="s">
        <v>730</v>
      </c>
      <c r="F331" s="154" t="s">
        <v>633</v>
      </c>
      <c r="G331" s="156">
        <v>1645546.2</v>
      </c>
      <c r="H331" s="152"/>
      <c r="I331" s="152"/>
      <c r="J331" s="152"/>
      <c r="K331" s="152"/>
      <c r="L331" s="152"/>
      <c r="M331" s="152"/>
    </row>
    <row r="332" spans="1:13" ht="33.75">
      <c r="A332" s="157" t="s">
        <v>111</v>
      </c>
      <c r="B332" s="154" t="s">
        <v>612</v>
      </c>
      <c r="C332" s="155" t="s">
        <v>522</v>
      </c>
      <c r="D332" s="155" t="s">
        <v>518</v>
      </c>
      <c r="E332" s="154" t="s">
        <v>868</v>
      </c>
      <c r="F332" s="154"/>
      <c r="G332" s="156">
        <v>316178.4</v>
      </c>
      <c r="H332" s="152"/>
      <c r="I332" s="152"/>
      <c r="J332" s="152"/>
      <c r="K332" s="152"/>
      <c r="L332" s="152"/>
      <c r="M332" s="152"/>
    </row>
    <row r="333" spans="1:13" ht="33.75">
      <c r="A333" s="157" t="s">
        <v>731</v>
      </c>
      <c r="B333" s="154" t="s">
        <v>612</v>
      </c>
      <c r="C333" s="155" t="s">
        <v>522</v>
      </c>
      <c r="D333" s="155" t="s">
        <v>518</v>
      </c>
      <c r="E333" s="154" t="s">
        <v>732</v>
      </c>
      <c r="F333" s="154"/>
      <c r="G333" s="156">
        <v>16778.4</v>
      </c>
      <c r="H333" s="152"/>
      <c r="I333" s="152"/>
      <c r="J333" s="152"/>
      <c r="K333" s="152"/>
      <c r="L333" s="152"/>
      <c r="M333" s="152"/>
    </row>
    <row r="334" spans="1:13" ht="33.75">
      <c r="A334" s="157" t="s">
        <v>7</v>
      </c>
      <c r="B334" s="154" t="s">
        <v>612</v>
      </c>
      <c r="C334" s="155" t="s">
        <v>522</v>
      </c>
      <c r="D334" s="155" t="s">
        <v>518</v>
      </c>
      <c r="E334" s="154" t="s">
        <v>732</v>
      </c>
      <c r="F334" s="154" t="s">
        <v>70</v>
      </c>
      <c r="G334" s="156">
        <v>16778.4</v>
      </c>
      <c r="H334" s="152"/>
      <c r="I334" s="152"/>
      <c r="J334" s="152"/>
      <c r="K334" s="152"/>
      <c r="L334" s="152"/>
      <c r="M334" s="152"/>
    </row>
    <row r="335" spans="1:13" ht="33.75">
      <c r="A335" s="157" t="s">
        <v>632</v>
      </c>
      <c r="B335" s="154" t="s">
        <v>612</v>
      </c>
      <c r="C335" s="155" t="s">
        <v>522</v>
      </c>
      <c r="D335" s="155" t="s">
        <v>518</v>
      </c>
      <c r="E335" s="154" t="s">
        <v>732</v>
      </c>
      <c r="F335" s="154" t="s">
        <v>633</v>
      </c>
      <c r="G335" s="156">
        <v>16778.4</v>
      </c>
      <c r="H335" s="152"/>
      <c r="I335" s="152"/>
      <c r="J335" s="152"/>
      <c r="K335" s="152"/>
      <c r="L335" s="152"/>
      <c r="M335" s="152"/>
    </row>
    <row r="336" spans="1:13" ht="16.5">
      <c r="A336" s="157" t="s">
        <v>733</v>
      </c>
      <c r="B336" s="154" t="s">
        <v>612</v>
      </c>
      <c r="C336" s="155" t="s">
        <v>522</v>
      </c>
      <c r="D336" s="155" t="s">
        <v>518</v>
      </c>
      <c r="E336" s="154" t="s">
        <v>734</v>
      </c>
      <c r="F336" s="154"/>
      <c r="G336" s="156">
        <v>299400</v>
      </c>
      <c r="H336" s="152"/>
      <c r="I336" s="152"/>
      <c r="J336" s="152"/>
      <c r="K336" s="152"/>
      <c r="L336" s="152"/>
      <c r="M336" s="152"/>
    </row>
    <row r="337" spans="1:13" ht="33.75">
      <c r="A337" s="157" t="s">
        <v>7</v>
      </c>
      <c r="B337" s="154" t="s">
        <v>612</v>
      </c>
      <c r="C337" s="155" t="s">
        <v>522</v>
      </c>
      <c r="D337" s="155" t="s">
        <v>518</v>
      </c>
      <c r="E337" s="154" t="s">
        <v>734</v>
      </c>
      <c r="F337" s="154" t="s">
        <v>70</v>
      </c>
      <c r="G337" s="156">
        <v>299400</v>
      </c>
      <c r="H337" s="152"/>
      <c r="I337" s="152"/>
      <c r="J337" s="152"/>
      <c r="K337" s="152"/>
      <c r="L337" s="152"/>
      <c r="M337" s="152"/>
    </row>
    <row r="338" spans="1:13" ht="33.75">
      <c r="A338" s="157" t="s">
        <v>632</v>
      </c>
      <c r="B338" s="154" t="s">
        <v>612</v>
      </c>
      <c r="C338" s="155" t="s">
        <v>522</v>
      </c>
      <c r="D338" s="155" t="s">
        <v>518</v>
      </c>
      <c r="E338" s="154" t="s">
        <v>734</v>
      </c>
      <c r="F338" s="154" t="s">
        <v>633</v>
      </c>
      <c r="G338" s="156">
        <v>299400</v>
      </c>
      <c r="H338" s="152"/>
      <c r="I338" s="152"/>
      <c r="J338" s="152"/>
      <c r="K338" s="152"/>
      <c r="L338" s="152"/>
      <c r="M338" s="152"/>
    </row>
    <row r="339" spans="1:13" ht="16.5">
      <c r="A339" s="157" t="s">
        <v>546</v>
      </c>
      <c r="B339" s="154" t="s">
        <v>612</v>
      </c>
      <c r="C339" s="155" t="s">
        <v>524</v>
      </c>
      <c r="D339" s="155"/>
      <c r="E339" s="154"/>
      <c r="F339" s="154"/>
      <c r="G339" s="156">
        <v>2470555384.11</v>
      </c>
      <c r="H339" s="152"/>
      <c r="I339" s="152"/>
      <c r="J339" s="152"/>
      <c r="K339" s="152"/>
      <c r="L339" s="152"/>
      <c r="M339" s="152"/>
    </row>
    <row r="340" spans="1:13" ht="16.5">
      <c r="A340" s="157" t="s">
        <v>547</v>
      </c>
      <c r="B340" s="154" t="s">
        <v>612</v>
      </c>
      <c r="C340" s="155" t="s">
        <v>524</v>
      </c>
      <c r="D340" s="155" t="s">
        <v>514</v>
      </c>
      <c r="E340" s="154"/>
      <c r="F340" s="154"/>
      <c r="G340" s="156">
        <v>673001698.96</v>
      </c>
      <c r="H340" s="152"/>
      <c r="I340" s="152"/>
      <c r="J340" s="152"/>
      <c r="K340" s="152"/>
      <c r="L340" s="152"/>
      <c r="M340" s="152"/>
    </row>
    <row r="341" spans="1:13" ht="16.5">
      <c r="A341" s="157" t="s">
        <v>10</v>
      </c>
      <c r="B341" s="154" t="s">
        <v>612</v>
      </c>
      <c r="C341" s="155" t="s">
        <v>524</v>
      </c>
      <c r="D341" s="155" t="s">
        <v>514</v>
      </c>
      <c r="E341" s="154" t="s">
        <v>11</v>
      </c>
      <c r="F341" s="154"/>
      <c r="G341" s="156">
        <v>657081495.83</v>
      </c>
      <c r="H341" s="152"/>
      <c r="I341" s="152"/>
      <c r="J341" s="152"/>
      <c r="K341" s="152"/>
      <c r="L341" s="152"/>
      <c r="M341" s="152"/>
    </row>
    <row r="342" spans="1:13" ht="33.75">
      <c r="A342" s="157" t="s">
        <v>650</v>
      </c>
      <c r="B342" s="154" t="s">
        <v>612</v>
      </c>
      <c r="C342" s="155" t="s">
        <v>524</v>
      </c>
      <c r="D342" s="155" t="s">
        <v>514</v>
      </c>
      <c r="E342" s="154" t="s">
        <v>735</v>
      </c>
      <c r="F342" s="154"/>
      <c r="G342" s="156">
        <v>319207428.17</v>
      </c>
      <c r="H342" s="152"/>
      <c r="I342" s="152"/>
      <c r="J342" s="152"/>
      <c r="K342" s="152"/>
      <c r="L342" s="152"/>
      <c r="M342" s="152"/>
    </row>
    <row r="343" spans="1:13" ht="67.5">
      <c r="A343" s="157" t="s">
        <v>6</v>
      </c>
      <c r="B343" s="154" t="s">
        <v>612</v>
      </c>
      <c r="C343" s="155" t="s">
        <v>524</v>
      </c>
      <c r="D343" s="155" t="s">
        <v>514</v>
      </c>
      <c r="E343" s="154" t="s">
        <v>735</v>
      </c>
      <c r="F343" s="154" t="s">
        <v>41</v>
      </c>
      <c r="G343" s="156">
        <v>174532874.32</v>
      </c>
      <c r="H343" s="152"/>
      <c r="I343" s="152"/>
      <c r="J343" s="152"/>
      <c r="K343" s="152"/>
      <c r="L343" s="152"/>
      <c r="M343" s="152"/>
    </row>
    <row r="344" spans="1:13" ht="16.5">
      <c r="A344" s="157" t="s">
        <v>624</v>
      </c>
      <c r="B344" s="154" t="s">
        <v>612</v>
      </c>
      <c r="C344" s="155" t="s">
        <v>524</v>
      </c>
      <c r="D344" s="155" t="s">
        <v>514</v>
      </c>
      <c r="E344" s="154" t="s">
        <v>735</v>
      </c>
      <c r="F344" s="154" t="s">
        <v>625</v>
      </c>
      <c r="G344" s="156">
        <v>116233502.97</v>
      </c>
      <c r="H344" s="152"/>
      <c r="I344" s="152"/>
      <c r="J344" s="152"/>
      <c r="K344" s="152"/>
      <c r="L344" s="152"/>
      <c r="M344" s="152"/>
    </row>
    <row r="345" spans="1:13" ht="33.75">
      <c r="A345" s="157" t="s">
        <v>652</v>
      </c>
      <c r="B345" s="154" t="s">
        <v>612</v>
      </c>
      <c r="C345" s="155" t="s">
        <v>524</v>
      </c>
      <c r="D345" s="155" t="s">
        <v>514</v>
      </c>
      <c r="E345" s="154" t="s">
        <v>735</v>
      </c>
      <c r="F345" s="154" t="s">
        <v>653</v>
      </c>
      <c r="G345" s="156">
        <v>20299872.39</v>
      </c>
      <c r="H345" s="152"/>
      <c r="I345" s="152"/>
      <c r="J345" s="152"/>
      <c r="K345" s="152"/>
      <c r="L345" s="152"/>
      <c r="M345" s="152"/>
    </row>
    <row r="346" spans="1:13" ht="51">
      <c r="A346" s="157" t="s">
        <v>626</v>
      </c>
      <c r="B346" s="154" t="s">
        <v>612</v>
      </c>
      <c r="C346" s="155" t="s">
        <v>524</v>
      </c>
      <c r="D346" s="155" t="s">
        <v>514</v>
      </c>
      <c r="E346" s="154" t="s">
        <v>735</v>
      </c>
      <c r="F346" s="154" t="s">
        <v>627</v>
      </c>
      <c r="G346" s="156">
        <v>37999498.96</v>
      </c>
      <c r="H346" s="152"/>
      <c r="I346" s="152"/>
      <c r="J346" s="152"/>
      <c r="K346" s="152"/>
      <c r="L346" s="152"/>
      <c r="M346" s="152"/>
    </row>
    <row r="347" spans="1:13" ht="33.75">
      <c r="A347" s="157" t="s">
        <v>7</v>
      </c>
      <c r="B347" s="154" t="s">
        <v>612</v>
      </c>
      <c r="C347" s="155" t="s">
        <v>524</v>
      </c>
      <c r="D347" s="155" t="s">
        <v>514</v>
      </c>
      <c r="E347" s="154" t="s">
        <v>735</v>
      </c>
      <c r="F347" s="154" t="s">
        <v>70</v>
      </c>
      <c r="G347" s="156">
        <v>137192398.53</v>
      </c>
      <c r="H347" s="152"/>
      <c r="I347" s="152"/>
      <c r="J347" s="152"/>
      <c r="K347" s="152"/>
      <c r="L347" s="152"/>
      <c r="M347" s="152"/>
    </row>
    <row r="348" spans="1:13" ht="33.75">
      <c r="A348" s="157" t="s">
        <v>630</v>
      </c>
      <c r="B348" s="154" t="s">
        <v>612</v>
      </c>
      <c r="C348" s="155" t="s">
        <v>524</v>
      </c>
      <c r="D348" s="155" t="s">
        <v>514</v>
      </c>
      <c r="E348" s="154" t="s">
        <v>735</v>
      </c>
      <c r="F348" s="154" t="s">
        <v>631</v>
      </c>
      <c r="G348" s="156">
        <v>4632121.42</v>
      </c>
      <c r="H348" s="152"/>
      <c r="I348" s="152"/>
      <c r="J348" s="152"/>
      <c r="K348" s="152"/>
      <c r="L348" s="152"/>
      <c r="M348" s="152"/>
    </row>
    <row r="349" spans="1:13" ht="33.75">
      <c r="A349" s="157" t="s">
        <v>632</v>
      </c>
      <c r="B349" s="154" t="s">
        <v>612</v>
      </c>
      <c r="C349" s="155" t="s">
        <v>524</v>
      </c>
      <c r="D349" s="155" t="s">
        <v>514</v>
      </c>
      <c r="E349" s="154" t="s">
        <v>735</v>
      </c>
      <c r="F349" s="154" t="s">
        <v>633</v>
      </c>
      <c r="G349" s="156">
        <v>107631563.81</v>
      </c>
      <c r="H349" s="152"/>
      <c r="I349" s="152"/>
      <c r="J349" s="152"/>
      <c r="K349" s="152"/>
      <c r="L349" s="152"/>
      <c r="M349" s="152"/>
    </row>
    <row r="350" spans="1:13" ht="16.5">
      <c r="A350" s="157" t="s">
        <v>917</v>
      </c>
      <c r="B350" s="154" t="s">
        <v>612</v>
      </c>
      <c r="C350" s="155" t="s">
        <v>524</v>
      </c>
      <c r="D350" s="155" t="s">
        <v>514</v>
      </c>
      <c r="E350" s="154" t="s">
        <v>735</v>
      </c>
      <c r="F350" s="154" t="s">
        <v>849</v>
      </c>
      <c r="G350" s="156">
        <v>24928713.3</v>
      </c>
      <c r="H350" s="152"/>
      <c r="I350" s="152"/>
      <c r="J350" s="152"/>
      <c r="K350" s="152"/>
      <c r="L350" s="152"/>
      <c r="M350" s="152"/>
    </row>
    <row r="351" spans="1:13" ht="16.5">
      <c r="A351" s="157" t="s">
        <v>8</v>
      </c>
      <c r="B351" s="154" t="s">
        <v>612</v>
      </c>
      <c r="C351" s="155" t="s">
        <v>524</v>
      </c>
      <c r="D351" s="155" t="s">
        <v>514</v>
      </c>
      <c r="E351" s="154" t="s">
        <v>735</v>
      </c>
      <c r="F351" s="154" t="s">
        <v>75</v>
      </c>
      <c r="G351" s="156">
        <v>1313788.2</v>
      </c>
      <c r="H351" s="152"/>
      <c r="I351" s="152"/>
      <c r="J351" s="152"/>
      <c r="K351" s="152"/>
      <c r="L351" s="152"/>
      <c r="M351" s="152"/>
    </row>
    <row r="352" spans="1:13" ht="33.75">
      <c r="A352" s="157" t="s">
        <v>638</v>
      </c>
      <c r="B352" s="154" t="s">
        <v>612</v>
      </c>
      <c r="C352" s="155" t="s">
        <v>524</v>
      </c>
      <c r="D352" s="155" t="s">
        <v>514</v>
      </c>
      <c r="E352" s="154" t="s">
        <v>735</v>
      </c>
      <c r="F352" s="154" t="s">
        <v>639</v>
      </c>
      <c r="G352" s="156">
        <v>1313788.2</v>
      </c>
      <c r="H352" s="152"/>
      <c r="I352" s="152"/>
      <c r="J352" s="152"/>
      <c r="K352" s="152"/>
      <c r="L352" s="152"/>
      <c r="M352" s="152"/>
    </row>
    <row r="353" spans="1:13" ht="16.5">
      <c r="A353" s="157" t="s">
        <v>9</v>
      </c>
      <c r="B353" s="154" t="s">
        <v>612</v>
      </c>
      <c r="C353" s="155" t="s">
        <v>524</v>
      </c>
      <c r="D353" s="155" t="s">
        <v>514</v>
      </c>
      <c r="E353" s="154" t="s">
        <v>735</v>
      </c>
      <c r="F353" s="154" t="s">
        <v>48</v>
      </c>
      <c r="G353" s="156">
        <v>6168367.12</v>
      </c>
      <c r="H353" s="152"/>
      <c r="I353" s="152"/>
      <c r="J353" s="152"/>
      <c r="K353" s="152"/>
      <c r="L353" s="152"/>
      <c r="M353" s="152"/>
    </row>
    <row r="354" spans="1:13" ht="16.5">
      <c r="A354" s="157" t="s">
        <v>681</v>
      </c>
      <c r="B354" s="154" t="s">
        <v>612</v>
      </c>
      <c r="C354" s="155" t="s">
        <v>524</v>
      </c>
      <c r="D354" s="155" t="s">
        <v>514</v>
      </c>
      <c r="E354" s="154" t="s">
        <v>735</v>
      </c>
      <c r="F354" s="154" t="s">
        <v>682</v>
      </c>
      <c r="G354" s="156">
        <v>5882896.45</v>
      </c>
      <c r="H354" s="152"/>
      <c r="I354" s="152"/>
      <c r="J354" s="152"/>
      <c r="K354" s="152"/>
      <c r="L354" s="152"/>
      <c r="M354" s="152"/>
    </row>
    <row r="355" spans="1:13" ht="16.5">
      <c r="A355" s="157" t="s">
        <v>654</v>
      </c>
      <c r="B355" s="154" t="s">
        <v>612</v>
      </c>
      <c r="C355" s="155" t="s">
        <v>524</v>
      </c>
      <c r="D355" s="155" t="s">
        <v>514</v>
      </c>
      <c r="E355" s="154" t="s">
        <v>735</v>
      </c>
      <c r="F355" s="154" t="s">
        <v>655</v>
      </c>
      <c r="G355" s="156">
        <v>12468</v>
      </c>
      <c r="H355" s="152"/>
      <c r="I355" s="152"/>
      <c r="J355" s="152"/>
      <c r="K355" s="152"/>
      <c r="L355" s="152"/>
      <c r="M355" s="152"/>
    </row>
    <row r="356" spans="1:13" ht="16.5">
      <c r="A356" s="157" t="s">
        <v>634</v>
      </c>
      <c r="B356" s="154" t="s">
        <v>612</v>
      </c>
      <c r="C356" s="155" t="s">
        <v>524</v>
      </c>
      <c r="D356" s="155" t="s">
        <v>514</v>
      </c>
      <c r="E356" s="154" t="s">
        <v>735</v>
      </c>
      <c r="F356" s="154" t="s">
        <v>635</v>
      </c>
      <c r="G356" s="156">
        <v>273002.67</v>
      </c>
      <c r="H356" s="152"/>
      <c r="I356" s="152"/>
      <c r="J356" s="152"/>
      <c r="K356" s="152"/>
      <c r="L356" s="152"/>
      <c r="M356" s="152"/>
    </row>
    <row r="357" spans="1:13" ht="67.5">
      <c r="A357" s="157" t="s">
        <v>902</v>
      </c>
      <c r="B357" s="154" t="s">
        <v>612</v>
      </c>
      <c r="C357" s="155" t="s">
        <v>524</v>
      </c>
      <c r="D357" s="155" t="s">
        <v>514</v>
      </c>
      <c r="E357" s="154" t="s">
        <v>736</v>
      </c>
      <c r="F357" s="154"/>
      <c r="G357" s="156">
        <v>337874067.66</v>
      </c>
      <c r="H357" s="152"/>
      <c r="I357" s="152"/>
      <c r="J357" s="152"/>
      <c r="K357" s="152"/>
      <c r="L357" s="152"/>
      <c r="M357" s="152"/>
    </row>
    <row r="358" spans="1:13" ht="67.5">
      <c r="A358" s="157" t="s">
        <v>6</v>
      </c>
      <c r="B358" s="154" t="s">
        <v>612</v>
      </c>
      <c r="C358" s="155" t="s">
        <v>524</v>
      </c>
      <c r="D358" s="155" t="s">
        <v>514</v>
      </c>
      <c r="E358" s="154" t="s">
        <v>736</v>
      </c>
      <c r="F358" s="154" t="s">
        <v>41</v>
      </c>
      <c r="G358" s="156">
        <v>330830640.38</v>
      </c>
      <c r="H358" s="152"/>
      <c r="I358" s="152"/>
      <c r="J358" s="152"/>
      <c r="K358" s="152"/>
      <c r="L358" s="152"/>
      <c r="M358" s="152"/>
    </row>
    <row r="359" spans="1:13" ht="16.5">
      <c r="A359" s="157" t="s">
        <v>624</v>
      </c>
      <c r="B359" s="154" t="s">
        <v>612</v>
      </c>
      <c r="C359" s="155" t="s">
        <v>524</v>
      </c>
      <c r="D359" s="155" t="s">
        <v>514</v>
      </c>
      <c r="E359" s="154" t="s">
        <v>736</v>
      </c>
      <c r="F359" s="154" t="s">
        <v>625</v>
      </c>
      <c r="G359" s="156">
        <v>258197877.23</v>
      </c>
      <c r="H359" s="152"/>
      <c r="I359" s="152"/>
      <c r="J359" s="152"/>
      <c r="K359" s="152"/>
      <c r="L359" s="152"/>
      <c r="M359" s="152"/>
    </row>
    <row r="360" spans="1:13" ht="51">
      <c r="A360" s="157" t="s">
        <v>626</v>
      </c>
      <c r="B360" s="154" t="s">
        <v>612</v>
      </c>
      <c r="C360" s="155" t="s">
        <v>524</v>
      </c>
      <c r="D360" s="155" t="s">
        <v>514</v>
      </c>
      <c r="E360" s="154" t="s">
        <v>736</v>
      </c>
      <c r="F360" s="154" t="s">
        <v>627</v>
      </c>
      <c r="G360" s="156">
        <v>72632763.15</v>
      </c>
      <c r="H360" s="152"/>
      <c r="I360" s="152"/>
      <c r="J360" s="152"/>
      <c r="K360" s="152"/>
      <c r="L360" s="152"/>
      <c r="M360" s="152"/>
    </row>
    <row r="361" spans="1:13" ht="33.75">
      <c r="A361" s="157" t="s">
        <v>7</v>
      </c>
      <c r="B361" s="154" t="s">
        <v>612</v>
      </c>
      <c r="C361" s="155" t="s">
        <v>524</v>
      </c>
      <c r="D361" s="155" t="s">
        <v>514</v>
      </c>
      <c r="E361" s="154" t="s">
        <v>736</v>
      </c>
      <c r="F361" s="154" t="s">
        <v>70</v>
      </c>
      <c r="G361" s="156">
        <v>6838122.84</v>
      </c>
      <c r="H361" s="152"/>
      <c r="I361" s="152"/>
      <c r="J361" s="152"/>
      <c r="K361" s="152"/>
      <c r="L361" s="152"/>
      <c r="M361" s="152"/>
    </row>
    <row r="362" spans="1:13" ht="33.75">
      <c r="A362" s="157" t="s">
        <v>630</v>
      </c>
      <c r="B362" s="154" t="s">
        <v>612</v>
      </c>
      <c r="C362" s="155" t="s">
        <v>524</v>
      </c>
      <c r="D362" s="155" t="s">
        <v>514</v>
      </c>
      <c r="E362" s="154" t="s">
        <v>736</v>
      </c>
      <c r="F362" s="154" t="s">
        <v>631</v>
      </c>
      <c r="G362" s="156">
        <v>1783870.64</v>
      </c>
      <c r="H362" s="152"/>
      <c r="I362" s="152"/>
      <c r="J362" s="152"/>
      <c r="K362" s="152"/>
      <c r="L362" s="152"/>
      <c r="M362" s="152"/>
    </row>
    <row r="363" spans="1:13" ht="33.75">
      <c r="A363" s="157" t="s">
        <v>632</v>
      </c>
      <c r="B363" s="154" t="s">
        <v>612</v>
      </c>
      <c r="C363" s="155" t="s">
        <v>524</v>
      </c>
      <c r="D363" s="155" t="s">
        <v>514</v>
      </c>
      <c r="E363" s="154" t="s">
        <v>736</v>
      </c>
      <c r="F363" s="154" t="s">
        <v>633</v>
      </c>
      <c r="G363" s="156">
        <v>5054252.2</v>
      </c>
      <c r="H363" s="152"/>
      <c r="I363" s="152"/>
      <c r="J363" s="152"/>
      <c r="K363" s="152"/>
      <c r="L363" s="152"/>
      <c r="M363" s="152"/>
    </row>
    <row r="364" spans="1:13" ht="16.5">
      <c r="A364" s="157" t="s">
        <v>8</v>
      </c>
      <c r="B364" s="154" t="s">
        <v>612</v>
      </c>
      <c r="C364" s="155" t="s">
        <v>524</v>
      </c>
      <c r="D364" s="155" t="s">
        <v>514</v>
      </c>
      <c r="E364" s="154" t="s">
        <v>736</v>
      </c>
      <c r="F364" s="154" t="s">
        <v>75</v>
      </c>
      <c r="G364" s="156">
        <v>205304.44</v>
      </c>
      <c r="H364" s="152"/>
      <c r="I364" s="152"/>
      <c r="J364" s="152"/>
      <c r="K364" s="152"/>
      <c r="L364" s="152"/>
      <c r="M364" s="152"/>
    </row>
    <row r="365" spans="1:13" ht="33.75">
      <c r="A365" s="157" t="s">
        <v>638</v>
      </c>
      <c r="B365" s="154" t="s">
        <v>612</v>
      </c>
      <c r="C365" s="155" t="s">
        <v>524</v>
      </c>
      <c r="D365" s="155" t="s">
        <v>514</v>
      </c>
      <c r="E365" s="154" t="s">
        <v>736</v>
      </c>
      <c r="F365" s="154" t="s">
        <v>639</v>
      </c>
      <c r="G365" s="156">
        <v>205304.44</v>
      </c>
      <c r="H365" s="152"/>
      <c r="I365" s="152"/>
      <c r="J365" s="152"/>
      <c r="K365" s="152"/>
      <c r="L365" s="152"/>
      <c r="M365" s="152"/>
    </row>
    <row r="366" spans="1:13" ht="16.5">
      <c r="A366" s="157" t="s">
        <v>737</v>
      </c>
      <c r="B366" s="154" t="s">
        <v>612</v>
      </c>
      <c r="C366" s="155" t="s">
        <v>524</v>
      </c>
      <c r="D366" s="155" t="s">
        <v>514</v>
      </c>
      <c r="E366" s="154" t="s">
        <v>869</v>
      </c>
      <c r="F366" s="154"/>
      <c r="G366" s="156">
        <v>763670</v>
      </c>
      <c r="H366" s="152"/>
      <c r="I366" s="152"/>
      <c r="J366" s="152"/>
      <c r="K366" s="152"/>
      <c r="L366" s="152"/>
      <c r="M366" s="152"/>
    </row>
    <row r="367" spans="1:13" ht="67.5">
      <c r="A367" s="157" t="s">
        <v>738</v>
      </c>
      <c r="B367" s="154" t="s">
        <v>612</v>
      </c>
      <c r="C367" s="155" t="s">
        <v>524</v>
      </c>
      <c r="D367" s="155" t="s">
        <v>514</v>
      </c>
      <c r="E367" s="154" t="s">
        <v>739</v>
      </c>
      <c r="F367" s="154"/>
      <c r="G367" s="156">
        <v>763670</v>
      </c>
      <c r="H367" s="152"/>
      <c r="I367" s="152"/>
      <c r="J367" s="152"/>
      <c r="K367" s="152"/>
      <c r="L367" s="152"/>
      <c r="M367" s="152"/>
    </row>
    <row r="368" spans="1:13" ht="67.5">
      <c r="A368" s="157" t="s">
        <v>6</v>
      </c>
      <c r="B368" s="154" t="s">
        <v>612</v>
      </c>
      <c r="C368" s="155" t="s">
        <v>524</v>
      </c>
      <c r="D368" s="155" t="s">
        <v>514</v>
      </c>
      <c r="E368" s="154" t="s">
        <v>739</v>
      </c>
      <c r="F368" s="154" t="s">
        <v>41</v>
      </c>
      <c r="G368" s="156">
        <v>763670</v>
      </c>
      <c r="H368" s="152"/>
      <c r="I368" s="152"/>
      <c r="J368" s="152"/>
      <c r="K368" s="152"/>
      <c r="L368" s="152"/>
      <c r="M368" s="152"/>
    </row>
    <row r="369" spans="1:13" ht="33.75">
      <c r="A369" s="157" t="s">
        <v>652</v>
      </c>
      <c r="B369" s="154" t="s">
        <v>612</v>
      </c>
      <c r="C369" s="155" t="s">
        <v>524</v>
      </c>
      <c r="D369" s="155" t="s">
        <v>514</v>
      </c>
      <c r="E369" s="154" t="s">
        <v>739</v>
      </c>
      <c r="F369" s="154" t="s">
        <v>653</v>
      </c>
      <c r="G369" s="156">
        <v>763670</v>
      </c>
      <c r="H369" s="152"/>
      <c r="I369" s="152"/>
      <c r="J369" s="152"/>
      <c r="K369" s="152"/>
      <c r="L369" s="152"/>
      <c r="M369" s="152"/>
    </row>
    <row r="370" spans="1:13" ht="16.5">
      <c r="A370" s="157" t="s">
        <v>642</v>
      </c>
      <c r="B370" s="154" t="s">
        <v>612</v>
      </c>
      <c r="C370" s="155" t="s">
        <v>524</v>
      </c>
      <c r="D370" s="155" t="s">
        <v>514</v>
      </c>
      <c r="E370" s="154" t="s">
        <v>848</v>
      </c>
      <c r="F370" s="154"/>
      <c r="G370" s="156">
        <v>15156533.13</v>
      </c>
      <c r="H370" s="152"/>
      <c r="I370" s="152"/>
      <c r="J370" s="152"/>
      <c r="K370" s="152"/>
      <c r="L370" s="152"/>
      <c r="M370" s="152"/>
    </row>
    <row r="371" spans="1:13" ht="16.5">
      <c r="A371" s="157" t="s">
        <v>643</v>
      </c>
      <c r="B371" s="154" t="s">
        <v>612</v>
      </c>
      <c r="C371" s="155" t="s">
        <v>524</v>
      </c>
      <c r="D371" s="155" t="s">
        <v>514</v>
      </c>
      <c r="E371" s="154" t="s">
        <v>644</v>
      </c>
      <c r="F371" s="154"/>
      <c r="G371" s="156">
        <v>15156533.13</v>
      </c>
      <c r="H371" s="152"/>
      <c r="I371" s="152"/>
      <c r="J371" s="152"/>
      <c r="K371" s="152"/>
      <c r="L371" s="152"/>
      <c r="M371" s="152"/>
    </row>
    <row r="372" spans="1:13" ht="33.75">
      <c r="A372" s="157" t="s">
        <v>7</v>
      </c>
      <c r="B372" s="154" t="s">
        <v>612</v>
      </c>
      <c r="C372" s="155" t="s">
        <v>524</v>
      </c>
      <c r="D372" s="155" t="s">
        <v>514</v>
      </c>
      <c r="E372" s="154" t="s">
        <v>644</v>
      </c>
      <c r="F372" s="154" t="s">
        <v>70</v>
      </c>
      <c r="G372" s="156">
        <v>15156533.13</v>
      </c>
      <c r="H372" s="152"/>
      <c r="I372" s="152"/>
      <c r="J372" s="152"/>
      <c r="K372" s="152"/>
      <c r="L372" s="152"/>
      <c r="M372" s="152"/>
    </row>
    <row r="373" spans="1:13" ht="33.75">
      <c r="A373" s="157" t="s">
        <v>689</v>
      </c>
      <c r="B373" s="154" t="s">
        <v>612</v>
      </c>
      <c r="C373" s="155" t="s">
        <v>524</v>
      </c>
      <c r="D373" s="155" t="s">
        <v>514</v>
      </c>
      <c r="E373" s="154" t="s">
        <v>644</v>
      </c>
      <c r="F373" s="154" t="s">
        <v>690</v>
      </c>
      <c r="G373" s="156">
        <v>8334010</v>
      </c>
      <c r="H373" s="152"/>
      <c r="I373" s="152"/>
      <c r="J373" s="152"/>
      <c r="K373" s="152"/>
      <c r="L373" s="152"/>
      <c r="M373" s="152"/>
    </row>
    <row r="374" spans="1:13" ht="33.75">
      <c r="A374" s="157" t="s">
        <v>632</v>
      </c>
      <c r="B374" s="154" t="s">
        <v>612</v>
      </c>
      <c r="C374" s="155" t="s">
        <v>524</v>
      </c>
      <c r="D374" s="155" t="s">
        <v>514</v>
      </c>
      <c r="E374" s="154" t="s">
        <v>644</v>
      </c>
      <c r="F374" s="154" t="s">
        <v>633</v>
      </c>
      <c r="G374" s="156">
        <v>6822523.13</v>
      </c>
      <c r="H374" s="152"/>
      <c r="I374" s="152"/>
      <c r="J374" s="152"/>
      <c r="K374" s="152"/>
      <c r="L374" s="152"/>
      <c r="M374" s="152"/>
    </row>
    <row r="375" spans="1:13" ht="16.5">
      <c r="A375" s="157" t="s">
        <v>548</v>
      </c>
      <c r="B375" s="154" t="s">
        <v>612</v>
      </c>
      <c r="C375" s="155" t="s">
        <v>524</v>
      </c>
      <c r="D375" s="155" t="s">
        <v>516</v>
      </c>
      <c r="E375" s="154"/>
      <c r="F375" s="154"/>
      <c r="G375" s="156">
        <v>1433182703.31</v>
      </c>
      <c r="H375" s="152"/>
      <c r="I375" s="152"/>
      <c r="J375" s="152"/>
      <c r="K375" s="152"/>
      <c r="L375" s="152"/>
      <c r="M375" s="152"/>
    </row>
    <row r="376" spans="1:13" ht="16.5">
      <c r="A376" s="157" t="s">
        <v>10</v>
      </c>
      <c r="B376" s="154" t="s">
        <v>612</v>
      </c>
      <c r="C376" s="155" t="s">
        <v>524</v>
      </c>
      <c r="D376" s="155" t="s">
        <v>516</v>
      </c>
      <c r="E376" s="154" t="s">
        <v>11</v>
      </c>
      <c r="F376" s="154"/>
      <c r="G376" s="156">
        <v>1182235797.69</v>
      </c>
      <c r="H376" s="152"/>
      <c r="I376" s="152"/>
      <c r="J376" s="152"/>
      <c r="K376" s="152"/>
      <c r="L376" s="152"/>
      <c r="M376" s="152"/>
    </row>
    <row r="377" spans="1:13" ht="118.5">
      <c r="A377" s="157" t="s">
        <v>743</v>
      </c>
      <c r="B377" s="154" t="s">
        <v>612</v>
      </c>
      <c r="C377" s="155" t="s">
        <v>524</v>
      </c>
      <c r="D377" s="155" t="s">
        <v>516</v>
      </c>
      <c r="E377" s="154" t="s">
        <v>870</v>
      </c>
      <c r="F377" s="154"/>
      <c r="G377" s="156">
        <v>45430875.15</v>
      </c>
      <c r="H377" s="152"/>
      <c r="I377" s="152"/>
      <c r="J377" s="152"/>
      <c r="K377" s="152"/>
      <c r="L377" s="152"/>
      <c r="M377" s="152"/>
    </row>
    <row r="378" spans="1:13" ht="67.5">
      <c r="A378" s="157" t="s">
        <v>6</v>
      </c>
      <c r="B378" s="154" t="s">
        <v>612</v>
      </c>
      <c r="C378" s="155" t="s">
        <v>524</v>
      </c>
      <c r="D378" s="155" t="s">
        <v>516</v>
      </c>
      <c r="E378" s="154" t="s">
        <v>870</v>
      </c>
      <c r="F378" s="154" t="s">
        <v>41</v>
      </c>
      <c r="G378" s="156">
        <v>12511701.67</v>
      </c>
      <c r="H378" s="152"/>
      <c r="I378" s="152"/>
      <c r="J378" s="152"/>
      <c r="K378" s="152"/>
      <c r="L378" s="152"/>
      <c r="M378" s="152"/>
    </row>
    <row r="379" spans="1:13" ht="16.5">
      <c r="A379" s="157" t="s">
        <v>624</v>
      </c>
      <c r="B379" s="154" t="s">
        <v>612</v>
      </c>
      <c r="C379" s="155" t="s">
        <v>524</v>
      </c>
      <c r="D379" s="155" t="s">
        <v>516</v>
      </c>
      <c r="E379" s="154" t="s">
        <v>870</v>
      </c>
      <c r="F379" s="154" t="s">
        <v>625</v>
      </c>
      <c r="G379" s="156">
        <v>9640114.01</v>
      </c>
      <c r="H379" s="152"/>
      <c r="I379" s="152"/>
      <c r="J379" s="152"/>
      <c r="K379" s="152"/>
      <c r="L379" s="152"/>
      <c r="M379" s="152"/>
    </row>
    <row r="380" spans="1:13" ht="51">
      <c r="A380" s="157" t="s">
        <v>626</v>
      </c>
      <c r="B380" s="154" t="s">
        <v>612</v>
      </c>
      <c r="C380" s="155" t="s">
        <v>524</v>
      </c>
      <c r="D380" s="155" t="s">
        <v>516</v>
      </c>
      <c r="E380" s="154" t="s">
        <v>870</v>
      </c>
      <c r="F380" s="154" t="s">
        <v>627</v>
      </c>
      <c r="G380" s="156">
        <v>2871587.66</v>
      </c>
      <c r="H380" s="152"/>
      <c r="I380" s="152"/>
      <c r="J380" s="152"/>
      <c r="K380" s="152"/>
      <c r="L380" s="152"/>
      <c r="M380" s="152"/>
    </row>
    <row r="381" spans="1:13" ht="33.75">
      <c r="A381" s="157" t="s">
        <v>16</v>
      </c>
      <c r="B381" s="154" t="s">
        <v>612</v>
      </c>
      <c r="C381" s="155" t="s">
        <v>524</v>
      </c>
      <c r="D381" s="155" t="s">
        <v>516</v>
      </c>
      <c r="E381" s="154" t="s">
        <v>870</v>
      </c>
      <c r="F381" s="154" t="s">
        <v>851</v>
      </c>
      <c r="G381" s="156">
        <v>32919173.48</v>
      </c>
      <c r="H381" s="152"/>
      <c r="I381" s="152"/>
      <c r="J381" s="152"/>
      <c r="K381" s="152"/>
      <c r="L381" s="152"/>
      <c r="M381" s="152"/>
    </row>
    <row r="382" spans="1:13" ht="16.5">
      <c r="A382" s="157" t="s">
        <v>695</v>
      </c>
      <c r="B382" s="154" t="s">
        <v>612</v>
      </c>
      <c r="C382" s="155" t="s">
        <v>524</v>
      </c>
      <c r="D382" s="155" t="s">
        <v>516</v>
      </c>
      <c r="E382" s="154" t="s">
        <v>870</v>
      </c>
      <c r="F382" s="154" t="s">
        <v>696</v>
      </c>
      <c r="G382" s="156">
        <v>32919173.48</v>
      </c>
      <c r="H382" s="152"/>
      <c r="I382" s="152"/>
      <c r="J382" s="152"/>
      <c r="K382" s="152"/>
      <c r="L382" s="152"/>
      <c r="M382" s="152"/>
    </row>
    <row r="383" spans="1:13" ht="33.75">
      <c r="A383" s="157" t="s">
        <v>650</v>
      </c>
      <c r="B383" s="154" t="s">
        <v>612</v>
      </c>
      <c r="C383" s="155" t="s">
        <v>524</v>
      </c>
      <c r="D383" s="155" t="s">
        <v>516</v>
      </c>
      <c r="E383" s="154" t="s">
        <v>740</v>
      </c>
      <c r="F383" s="154"/>
      <c r="G383" s="156">
        <v>370241958.77</v>
      </c>
      <c r="H383" s="152"/>
      <c r="I383" s="152"/>
      <c r="J383" s="152"/>
      <c r="K383" s="152"/>
      <c r="L383" s="152"/>
      <c r="M383" s="152"/>
    </row>
    <row r="384" spans="1:13" ht="67.5">
      <c r="A384" s="157" t="s">
        <v>6</v>
      </c>
      <c r="B384" s="154" t="s">
        <v>612</v>
      </c>
      <c r="C384" s="155" t="s">
        <v>524</v>
      </c>
      <c r="D384" s="155" t="s">
        <v>516</v>
      </c>
      <c r="E384" s="154" t="s">
        <v>740</v>
      </c>
      <c r="F384" s="154" t="s">
        <v>41</v>
      </c>
      <c r="G384" s="156">
        <v>82508593.93</v>
      </c>
      <c r="H384" s="152"/>
      <c r="I384" s="152"/>
      <c r="J384" s="152"/>
      <c r="K384" s="152"/>
      <c r="L384" s="152"/>
      <c r="M384" s="152"/>
    </row>
    <row r="385" spans="1:13" ht="16.5">
      <c r="A385" s="157" t="s">
        <v>624</v>
      </c>
      <c r="B385" s="154" t="s">
        <v>612</v>
      </c>
      <c r="C385" s="155" t="s">
        <v>524</v>
      </c>
      <c r="D385" s="155" t="s">
        <v>516</v>
      </c>
      <c r="E385" s="154" t="s">
        <v>740</v>
      </c>
      <c r="F385" s="154" t="s">
        <v>625</v>
      </c>
      <c r="G385" s="156">
        <v>58122139.07</v>
      </c>
      <c r="H385" s="152"/>
      <c r="I385" s="152"/>
      <c r="J385" s="152"/>
      <c r="K385" s="152"/>
      <c r="L385" s="152"/>
      <c r="M385" s="152"/>
    </row>
    <row r="386" spans="1:13" ht="33.75">
      <c r="A386" s="157" t="s">
        <v>652</v>
      </c>
      <c r="B386" s="154" t="s">
        <v>612</v>
      </c>
      <c r="C386" s="155" t="s">
        <v>524</v>
      </c>
      <c r="D386" s="155" t="s">
        <v>516</v>
      </c>
      <c r="E386" s="154" t="s">
        <v>740</v>
      </c>
      <c r="F386" s="154" t="s">
        <v>653</v>
      </c>
      <c r="G386" s="156">
        <v>7540173.17</v>
      </c>
      <c r="H386" s="152"/>
      <c r="I386" s="152"/>
      <c r="J386" s="152"/>
      <c r="K386" s="152"/>
      <c r="L386" s="152"/>
      <c r="M386" s="152"/>
    </row>
    <row r="387" spans="1:13" ht="51">
      <c r="A387" s="157" t="s">
        <v>626</v>
      </c>
      <c r="B387" s="154" t="s">
        <v>612</v>
      </c>
      <c r="C387" s="155" t="s">
        <v>524</v>
      </c>
      <c r="D387" s="155" t="s">
        <v>516</v>
      </c>
      <c r="E387" s="154" t="s">
        <v>740</v>
      </c>
      <c r="F387" s="154" t="s">
        <v>627</v>
      </c>
      <c r="G387" s="156">
        <v>16846281.69</v>
      </c>
      <c r="H387" s="152"/>
      <c r="I387" s="152"/>
      <c r="J387" s="152"/>
      <c r="K387" s="152"/>
      <c r="L387" s="152"/>
      <c r="M387" s="152"/>
    </row>
    <row r="388" spans="1:13" ht="33.75">
      <c r="A388" s="157" t="s">
        <v>7</v>
      </c>
      <c r="B388" s="154" t="s">
        <v>612</v>
      </c>
      <c r="C388" s="155" t="s">
        <v>524</v>
      </c>
      <c r="D388" s="155" t="s">
        <v>516</v>
      </c>
      <c r="E388" s="154" t="s">
        <v>740</v>
      </c>
      <c r="F388" s="154" t="s">
        <v>70</v>
      </c>
      <c r="G388" s="156">
        <v>57407557.33</v>
      </c>
      <c r="H388" s="152"/>
      <c r="I388" s="152"/>
      <c r="J388" s="152"/>
      <c r="K388" s="152"/>
      <c r="L388" s="152"/>
      <c r="M388" s="152"/>
    </row>
    <row r="389" spans="1:13" ht="33.75">
      <c r="A389" s="157" t="s">
        <v>630</v>
      </c>
      <c r="B389" s="154" t="s">
        <v>612</v>
      </c>
      <c r="C389" s="155" t="s">
        <v>524</v>
      </c>
      <c r="D389" s="155" t="s">
        <v>516</v>
      </c>
      <c r="E389" s="154" t="s">
        <v>740</v>
      </c>
      <c r="F389" s="154" t="s">
        <v>631</v>
      </c>
      <c r="G389" s="156">
        <v>1925921.41</v>
      </c>
      <c r="H389" s="152"/>
      <c r="I389" s="152"/>
      <c r="J389" s="152"/>
      <c r="K389" s="152"/>
      <c r="L389" s="152"/>
      <c r="M389" s="152"/>
    </row>
    <row r="390" spans="1:13" ht="33.75">
      <c r="A390" s="157" t="s">
        <v>632</v>
      </c>
      <c r="B390" s="154" t="s">
        <v>612</v>
      </c>
      <c r="C390" s="155" t="s">
        <v>524</v>
      </c>
      <c r="D390" s="155" t="s">
        <v>516</v>
      </c>
      <c r="E390" s="154" t="s">
        <v>740</v>
      </c>
      <c r="F390" s="154" t="s">
        <v>633</v>
      </c>
      <c r="G390" s="156">
        <v>26895696.71</v>
      </c>
      <c r="H390" s="152"/>
      <c r="I390" s="152"/>
      <c r="J390" s="152"/>
      <c r="K390" s="152"/>
      <c r="L390" s="152"/>
      <c r="M390" s="152"/>
    </row>
    <row r="391" spans="1:13" ht="16.5">
      <c r="A391" s="157" t="s">
        <v>917</v>
      </c>
      <c r="B391" s="154" t="s">
        <v>612</v>
      </c>
      <c r="C391" s="155" t="s">
        <v>524</v>
      </c>
      <c r="D391" s="155" t="s">
        <v>516</v>
      </c>
      <c r="E391" s="154" t="s">
        <v>740</v>
      </c>
      <c r="F391" s="154" t="s">
        <v>849</v>
      </c>
      <c r="G391" s="156">
        <v>28585939.21</v>
      </c>
      <c r="H391" s="152"/>
      <c r="I391" s="152"/>
      <c r="J391" s="152"/>
      <c r="K391" s="152"/>
      <c r="L391" s="152"/>
      <c r="M391" s="152"/>
    </row>
    <row r="392" spans="1:13" ht="16.5">
      <c r="A392" s="157" t="s">
        <v>8</v>
      </c>
      <c r="B392" s="154" t="s">
        <v>612</v>
      </c>
      <c r="C392" s="155" t="s">
        <v>524</v>
      </c>
      <c r="D392" s="155" t="s">
        <v>516</v>
      </c>
      <c r="E392" s="154" t="s">
        <v>740</v>
      </c>
      <c r="F392" s="154" t="s">
        <v>75</v>
      </c>
      <c r="G392" s="156">
        <v>343417.71</v>
      </c>
      <c r="H392" s="152"/>
      <c r="I392" s="152"/>
      <c r="J392" s="152"/>
      <c r="K392" s="152"/>
      <c r="L392" s="152"/>
      <c r="M392" s="152"/>
    </row>
    <row r="393" spans="1:13" ht="33.75">
      <c r="A393" s="157" t="s">
        <v>638</v>
      </c>
      <c r="B393" s="154" t="s">
        <v>612</v>
      </c>
      <c r="C393" s="155" t="s">
        <v>524</v>
      </c>
      <c r="D393" s="155" t="s">
        <v>516</v>
      </c>
      <c r="E393" s="154" t="s">
        <v>740</v>
      </c>
      <c r="F393" s="154" t="s">
        <v>639</v>
      </c>
      <c r="G393" s="156">
        <v>343417.71</v>
      </c>
      <c r="H393" s="152"/>
      <c r="I393" s="152"/>
      <c r="J393" s="152"/>
      <c r="K393" s="152"/>
      <c r="L393" s="152"/>
      <c r="M393" s="152"/>
    </row>
    <row r="394" spans="1:13" ht="33.75">
      <c r="A394" s="157" t="s">
        <v>16</v>
      </c>
      <c r="B394" s="154" t="s">
        <v>612</v>
      </c>
      <c r="C394" s="155" t="s">
        <v>524</v>
      </c>
      <c r="D394" s="155" t="s">
        <v>516</v>
      </c>
      <c r="E394" s="154" t="s">
        <v>740</v>
      </c>
      <c r="F394" s="154" t="s">
        <v>851</v>
      </c>
      <c r="G394" s="156">
        <v>228600483.36</v>
      </c>
      <c r="H394" s="152"/>
      <c r="I394" s="152"/>
      <c r="J394" s="152"/>
      <c r="K394" s="152"/>
      <c r="L394" s="152"/>
      <c r="M394" s="152"/>
    </row>
    <row r="395" spans="1:13" ht="67.5">
      <c r="A395" s="157" t="s">
        <v>679</v>
      </c>
      <c r="B395" s="154" t="s">
        <v>612</v>
      </c>
      <c r="C395" s="155" t="s">
        <v>524</v>
      </c>
      <c r="D395" s="155" t="s">
        <v>516</v>
      </c>
      <c r="E395" s="154" t="s">
        <v>740</v>
      </c>
      <c r="F395" s="154" t="s">
        <v>680</v>
      </c>
      <c r="G395" s="156">
        <v>228600483.36</v>
      </c>
      <c r="H395" s="152"/>
      <c r="I395" s="152"/>
      <c r="J395" s="152"/>
      <c r="K395" s="152"/>
      <c r="L395" s="152"/>
      <c r="M395" s="152"/>
    </row>
    <row r="396" spans="1:13" ht="16.5">
      <c r="A396" s="157" t="s">
        <v>9</v>
      </c>
      <c r="B396" s="154" t="s">
        <v>612</v>
      </c>
      <c r="C396" s="155" t="s">
        <v>524</v>
      </c>
      <c r="D396" s="155" t="s">
        <v>516</v>
      </c>
      <c r="E396" s="154" t="s">
        <v>740</v>
      </c>
      <c r="F396" s="154" t="s">
        <v>48</v>
      </c>
      <c r="G396" s="156">
        <v>1381906.44</v>
      </c>
      <c r="H396" s="152"/>
      <c r="I396" s="152"/>
      <c r="J396" s="152"/>
      <c r="K396" s="152"/>
      <c r="L396" s="152"/>
      <c r="M396" s="152"/>
    </row>
    <row r="397" spans="1:13" ht="16.5">
      <c r="A397" s="157" t="s">
        <v>681</v>
      </c>
      <c r="B397" s="154" t="s">
        <v>612</v>
      </c>
      <c r="C397" s="155" t="s">
        <v>524</v>
      </c>
      <c r="D397" s="155" t="s">
        <v>516</v>
      </c>
      <c r="E397" s="154" t="s">
        <v>740</v>
      </c>
      <c r="F397" s="154" t="s">
        <v>682</v>
      </c>
      <c r="G397" s="156">
        <v>1101806.43</v>
      </c>
      <c r="H397" s="152"/>
      <c r="I397" s="152"/>
      <c r="J397" s="152"/>
      <c r="K397" s="152"/>
      <c r="L397" s="152"/>
      <c r="M397" s="152"/>
    </row>
    <row r="398" spans="1:13" ht="16.5">
      <c r="A398" s="157" t="s">
        <v>654</v>
      </c>
      <c r="B398" s="154" t="s">
        <v>612</v>
      </c>
      <c r="C398" s="155" t="s">
        <v>524</v>
      </c>
      <c r="D398" s="155" t="s">
        <v>516</v>
      </c>
      <c r="E398" s="154" t="s">
        <v>740</v>
      </c>
      <c r="F398" s="154" t="s">
        <v>655</v>
      </c>
      <c r="G398" s="156">
        <v>9747.82</v>
      </c>
      <c r="H398" s="152"/>
      <c r="I398" s="152"/>
      <c r="J398" s="152"/>
      <c r="K398" s="152"/>
      <c r="L398" s="152"/>
      <c r="M398" s="152"/>
    </row>
    <row r="399" spans="1:13" ht="16.5">
      <c r="A399" s="157" t="s">
        <v>634</v>
      </c>
      <c r="B399" s="154" t="s">
        <v>612</v>
      </c>
      <c r="C399" s="155" t="s">
        <v>524</v>
      </c>
      <c r="D399" s="155" t="s">
        <v>516</v>
      </c>
      <c r="E399" s="154" t="s">
        <v>740</v>
      </c>
      <c r="F399" s="154" t="s">
        <v>635</v>
      </c>
      <c r="G399" s="156">
        <v>270352.19</v>
      </c>
      <c r="H399" s="152"/>
      <c r="I399" s="152"/>
      <c r="J399" s="152"/>
      <c r="K399" s="152"/>
      <c r="L399" s="152"/>
      <c r="M399" s="152"/>
    </row>
    <row r="400" spans="1:13" ht="84.75">
      <c r="A400" s="157" t="s">
        <v>928</v>
      </c>
      <c r="B400" s="154" t="s">
        <v>612</v>
      </c>
      <c r="C400" s="155" t="s">
        <v>524</v>
      </c>
      <c r="D400" s="155" t="s">
        <v>516</v>
      </c>
      <c r="E400" s="154" t="s">
        <v>744</v>
      </c>
      <c r="F400" s="154"/>
      <c r="G400" s="156">
        <v>668001442.04</v>
      </c>
      <c r="H400" s="152"/>
      <c r="I400" s="152"/>
      <c r="J400" s="152"/>
      <c r="K400" s="152"/>
      <c r="L400" s="152"/>
      <c r="M400" s="152"/>
    </row>
    <row r="401" spans="1:13" ht="67.5">
      <c r="A401" s="157" t="s">
        <v>6</v>
      </c>
      <c r="B401" s="154" t="s">
        <v>612</v>
      </c>
      <c r="C401" s="155" t="s">
        <v>524</v>
      </c>
      <c r="D401" s="155" t="s">
        <v>516</v>
      </c>
      <c r="E401" s="154" t="s">
        <v>744</v>
      </c>
      <c r="F401" s="154" t="s">
        <v>41</v>
      </c>
      <c r="G401" s="156">
        <v>192148298.81</v>
      </c>
      <c r="H401" s="152"/>
      <c r="I401" s="152"/>
      <c r="J401" s="152"/>
      <c r="K401" s="152"/>
      <c r="L401" s="152"/>
      <c r="M401" s="152"/>
    </row>
    <row r="402" spans="1:13" ht="16.5">
      <c r="A402" s="157" t="s">
        <v>624</v>
      </c>
      <c r="B402" s="154" t="s">
        <v>612</v>
      </c>
      <c r="C402" s="155" t="s">
        <v>524</v>
      </c>
      <c r="D402" s="155" t="s">
        <v>516</v>
      </c>
      <c r="E402" s="154" t="s">
        <v>744</v>
      </c>
      <c r="F402" s="154" t="s">
        <v>625</v>
      </c>
      <c r="G402" s="156">
        <v>148009352.56</v>
      </c>
      <c r="H402" s="152"/>
      <c r="I402" s="152"/>
      <c r="J402" s="152"/>
      <c r="K402" s="152"/>
      <c r="L402" s="152"/>
      <c r="M402" s="152"/>
    </row>
    <row r="403" spans="1:13" ht="51">
      <c r="A403" s="157" t="s">
        <v>626</v>
      </c>
      <c r="B403" s="154" t="s">
        <v>612</v>
      </c>
      <c r="C403" s="155" t="s">
        <v>524</v>
      </c>
      <c r="D403" s="155" t="s">
        <v>516</v>
      </c>
      <c r="E403" s="154" t="s">
        <v>744</v>
      </c>
      <c r="F403" s="154" t="s">
        <v>627</v>
      </c>
      <c r="G403" s="156">
        <v>44138946.25</v>
      </c>
      <c r="H403" s="152"/>
      <c r="I403" s="152"/>
      <c r="J403" s="152"/>
      <c r="K403" s="152"/>
      <c r="L403" s="152"/>
      <c r="M403" s="152"/>
    </row>
    <row r="404" spans="1:13" ht="33.75">
      <c r="A404" s="157" t="s">
        <v>7</v>
      </c>
      <c r="B404" s="154" t="s">
        <v>612</v>
      </c>
      <c r="C404" s="155" t="s">
        <v>524</v>
      </c>
      <c r="D404" s="155" t="s">
        <v>516</v>
      </c>
      <c r="E404" s="154" t="s">
        <v>744</v>
      </c>
      <c r="F404" s="154" t="s">
        <v>70</v>
      </c>
      <c r="G404" s="156">
        <v>7675723.53</v>
      </c>
      <c r="H404" s="152"/>
      <c r="I404" s="152"/>
      <c r="J404" s="152"/>
      <c r="K404" s="152"/>
      <c r="L404" s="152"/>
      <c r="M404" s="152"/>
    </row>
    <row r="405" spans="1:13" ht="33.75">
      <c r="A405" s="157" t="s">
        <v>630</v>
      </c>
      <c r="B405" s="154" t="s">
        <v>612</v>
      </c>
      <c r="C405" s="155" t="s">
        <v>524</v>
      </c>
      <c r="D405" s="155" t="s">
        <v>516</v>
      </c>
      <c r="E405" s="154" t="s">
        <v>744</v>
      </c>
      <c r="F405" s="154" t="s">
        <v>631</v>
      </c>
      <c r="G405" s="156">
        <v>1444286.53</v>
      </c>
      <c r="H405" s="152"/>
      <c r="I405" s="152"/>
      <c r="J405" s="152"/>
      <c r="K405" s="152"/>
      <c r="L405" s="152"/>
      <c r="M405" s="152"/>
    </row>
    <row r="406" spans="1:13" ht="33.75">
      <c r="A406" s="157" t="s">
        <v>632</v>
      </c>
      <c r="B406" s="154" t="s">
        <v>612</v>
      </c>
      <c r="C406" s="155" t="s">
        <v>524</v>
      </c>
      <c r="D406" s="155" t="s">
        <v>516</v>
      </c>
      <c r="E406" s="154" t="s">
        <v>744</v>
      </c>
      <c r="F406" s="154" t="s">
        <v>633</v>
      </c>
      <c r="G406" s="156">
        <v>6231437</v>
      </c>
      <c r="H406" s="152"/>
      <c r="I406" s="152"/>
      <c r="J406" s="152"/>
      <c r="K406" s="152"/>
      <c r="L406" s="152"/>
      <c r="M406" s="152"/>
    </row>
    <row r="407" spans="1:13" ht="33.75">
      <c r="A407" s="157" t="s">
        <v>16</v>
      </c>
      <c r="B407" s="154" t="s">
        <v>612</v>
      </c>
      <c r="C407" s="155" t="s">
        <v>524</v>
      </c>
      <c r="D407" s="155" t="s">
        <v>516</v>
      </c>
      <c r="E407" s="154" t="s">
        <v>744</v>
      </c>
      <c r="F407" s="154" t="s">
        <v>851</v>
      </c>
      <c r="G407" s="156">
        <v>468177419.7</v>
      </c>
      <c r="H407" s="152"/>
      <c r="I407" s="152"/>
      <c r="J407" s="152"/>
      <c r="K407" s="152"/>
      <c r="L407" s="152"/>
      <c r="M407" s="152"/>
    </row>
    <row r="408" spans="1:13" ht="67.5">
      <c r="A408" s="157" t="s">
        <v>679</v>
      </c>
      <c r="B408" s="154" t="s">
        <v>612</v>
      </c>
      <c r="C408" s="155" t="s">
        <v>524</v>
      </c>
      <c r="D408" s="155" t="s">
        <v>516</v>
      </c>
      <c r="E408" s="154" t="s">
        <v>744</v>
      </c>
      <c r="F408" s="154" t="s">
        <v>680</v>
      </c>
      <c r="G408" s="156">
        <v>468177419.7</v>
      </c>
      <c r="H408" s="152"/>
      <c r="I408" s="152"/>
      <c r="J408" s="152"/>
      <c r="K408" s="152"/>
      <c r="L408" s="152"/>
      <c r="M408" s="152"/>
    </row>
    <row r="409" spans="1:13" ht="118.5">
      <c r="A409" s="157" t="s">
        <v>745</v>
      </c>
      <c r="B409" s="154" t="s">
        <v>612</v>
      </c>
      <c r="C409" s="155" t="s">
        <v>524</v>
      </c>
      <c r="D409" s="155" t="s">
        <v>516</v>
      </c>
      <c r="E409" s="154" t="s">
        <v>746</v>
      </c>
      <c r="F409" s="154"/>
      <c r="G409" s="156">
        <v>59796960</v>
      </c>
      <c r="H409" s="152"/>
      <c r="I409" s="152"/>
      <c r="J409" s="152"/>
      <c r="K409" s="152"/>
      <c r="L409" s="152"/>
      <c r="M409" s="152"/>
    </row>
    <row r="410" spans="1:13" ht="67.5">
      <c r="A410" s="157" t="s">
        <v>6</v>
      </c>
      <c r="B410" s="154" t="s">
        <v>612</v>
      </c>
      <c r="C410" s="155" t="s">
        <v>524</v>
      </c>
      <c r="D410" s="155" t="s">
        <v>516</v>
      </c>
      <c r="E410" s="154" t="s">
        <v>746</v>
      </c>
      <c r="F410" s="154" t="s">
        <v>41</v>
      </c>
      <c r="G410" s="156">
        <v>51038476.73</v>
      </c>
      <c r="H410" s="152"/>
      <c r="I410" s="152"/>
      <c r="J410" s="152"/>
      <c r="K410" s="152"/>
      <c r="L410" s="152"/>
      <c r="M410" s="152"/>
    </row>
    <row r="411" spans="1:13" ht="16.5">
      <c r="A411" s="157" t="s">
        <v>624</v>
      </c>
      <c r="B411" s="154" t="s">
        <v>612</v>
      </c>
      <c r="C411" s="155" t="s">
        <v>524</v>
      </c>
      <c r="D411" s="155" t="s">
        <v>516</v>
      </c>
      <c r="E411" s="154" t="s">
        <v>746</v>
      </c>
      <c r="F411" s="154" t="s">
        <v>625</v>
      </c>
      <c r="G411" s="156">
        <v>38659773.06</v>
      </c>
      <c r="H411" s="152"/>
      <c r="I411" s="152"/>
      <c r="J411" s="152"/>
      <c r="K411" s="152"/>
      <c r="L411" s="152"/>
      <c r="M411" s="152"/>
    </row>
    <row r="412" spans="1:13" ht="33.75">
      <c r="A412" s="157" t="s">
        <v>652</v>
      </c>
      <c r="B412" s="154" t="s">
        <v>612</v>
      </c>
      <c r="C412" s="155" t="s">
        <v>524</v>
      </c>
      <c r="D412" s="155" t="s">
        <v>516</v>
      </c>
      <c r="E412" s="154" t="s">
        <v>746</v>
      </c>
      <c r="F412" s="154" t="s">
        <v>653</v>
      </c>
      <c r="G412" s="156">
        <v>1419988.43</v>
      </c>
      <c r="H412" s="152"/>
      <c r="I412" s="152"/>
      <c r="J412" s="152"/>
      <c r="K412" s="152"/>
      <c r="L412" s="152"/>
      <c r="M412" s="152"/>
    </row>
    <row r="413" spans="1:13" ht="51">
      <c r="A413" s="157" t="s">
        <v>626</v>
      </c>
      <c r="B413" s="154" t="s">
        <v>612</v>
      </c>
      <c r="C413" s="155" t="s">
        <v>524</v>
      </c>
      <c r="D413" s="155" t="s">
        <v>516</v>
      </c>
      <c r="E413" s="154" t="s">
        <v>746</v>
      </c>
      <c r="F413" s="154" t="s">
        <v>627</v>
      </c>
      <c r="G413" s="156">
        <v>10958715.24</v>
      </c>
      <c r="H413" s="152"/>
      <c r="I413" s="152"/>
      <c r="J413" s="152"/>
      <c r="K413" s="152"/>
      <c r="L413" s="152"/>
      <c r="M413" s="152"/>
    </row>
    <row r="414" spans="1:13" ht="33.75">
      <c r="A414" s="157" t="s">
        <v>7</v>
      </c>
      <c r="B414" s="154" t="s">
        <v>612</v>
      </c>
      <c r="C414" s="155" t="s">
        <v>524</v>
      </c>
      <c r="D414" s="155" t="s">
        <v>516</v>
      </c>
      <c r="E414" s="154" t="s">
        <v>746</v>
      </c>
      <c r="F414" s="154" t="s">
        <v>70</v>
      </c>
      <c r="G414" s="156">
        <v>8668709</v>
      </c>
      <c r="H414" s="152"/>
      <c r="I414" s="152"/>
      <c r="J414" s="152"/>
      <c r="K414" s="152"/>
      <c r="L414" s="152"/>
      <c r="M414" s="152"/>
    </row>
    <row r="415" spans="1:13" ht="33.75">
      <c r="A415" s="157" t="s">
        <v>630</v>
      </c>
      <c r="B415" s="154" t="s">
        <v>612</v>
      </c>
      <c r="C415" s="155" t="s">
        <v>524</v>
      </c>
      <c r="D415" s="155" t="s">
        <v>516</v>
      </c>
      <c r="E415" s="154" t="s">
        <v>746</v>
      </c>
      <c r="F415" s="154" t="s">
        <v>631</v>
      </c>
      <c r="G415" s="156">
        <v>406797</v>
      </c>
      <c r="H415" s="152"/>
      <c r="I415" s="152"/>
      <c r="J415" s="152"/>
      <c r="K415" s="152"/>
      <c r="L415" s="152"/>
      <c r="M415" s="152"/>
    </row>
    <row r="416" spans="1:13" ht="33.75">
      <c r="A416" s="157" t="s">
        <v>632</v>
      </c>
      <c r="B416" s="154" t="s">
        <v>612</v>
      </c>
      <c r="C416" s="155" t="s">
        <v>524</v>
      </c>
      <c r="D416" s="155" t="s">
        <v>516</v>
      </c>
      <c r="E416" s="154" t="s">
        <v>746</v>
      </c>
      <c r="F416" s="154" t="s">
        <v>633</v>
      </c>
      <c r="G416" s="156">
        <v>6716772</v>
      </c>
      <c r="H416" s="152"/>
      <c r="I416" s="152"/>
      <c r="J416" s="152"/>
      <c r="K416" s="152"/>
      <c r="L416" s="152"/>
      <c r="M416" s="152"/>
    </row>
    <row r="417" spans="1:13" ht="16.5">
      <c r="A417" s="157" t="s">
        <v>917</v>
      </c>
      <c r="B417" s="154" t="s">
        <v>612</v>
      </c>
      <c r="C417" s="155" t="s">
        <v>524</v>
      </c>
      <c r="D417" s="155" t="s">
        <v>516</v>
      </c>
      <c r="E417" s="154" t="s">
        <v>746</v>
      </c>
      <c r="F417" s="154" t="s">
        <v>849</v>
      </c>
      <c r="G417" s="156">
        <v>1545140</v>
      </c>
      <c r="H417" s="152"/>
      <c r="I417" s="152"/>
      <c r="J417" s="152"/>
      <c r="K417" s="152"/>
      <c r="L417" s="152"/>
      <c r="M417" s="152"/>
    </row>
    <row r="418" spans="1:13" ht="16.5">
      <c r="A418" s="157" t="s">
        <v>9</v>
      </c>
      <c r="B418" s="154" t="s">
        <v>612</v>
      </c>
      <c r="C418" s="155" t="s">
        <v>524</v>
      </c>
      <c r="D418" s="155" t="s">
        <v>516</v>
      </c>
      <c r="E418" s="154" t="s">
        <v>746</v>
      </c>
      <c r="F418" s="154" t="s">
        <v>48</v>
      </c>
      <c r="G418" s="156">
        <v>89774.27</v>
      </c>
      <c r="H418" s="152"/>
      <c r="I418" s="152"/>
      <c r="J418" s="152"/>
      <c r="K418" s="152"/>
      <c r="L418" s="152"/>
      <c r="M418" s="152"/>
    </row>
    <row r="419" spans="1:13" ht="102">
      <c r="A419" s="157" t="s">
        <v>687</v>
      </c>
      <c r="B419" s="154" t="s">
        <v>612</v>
      </c>
      <c r="C419" s="155" t="s">
        <v>524</v>
      </c>
      <c r="D419" s="155" t="s">
        <v>516</v>
      </c>
      <c r="E419" s="154" t="s">
        <v>746</v>
      </c>
      <c r="F419" s="154" t="s">
        <v>688</v>
      </c>
      <c r="G419" s="156">
        <v>29774.27</v>
      </c>
      <c r="H419" s="152"/>
      <c r="I419" s="152"/>
      <c r="J419" s="152"/>
      <c r="K419" s="152"/>
      <c r="L419" s="152"/>
      <c r="M419" s="152"/>
    </row>
    <row r="420" spans="1:13" ht="16.5">
      <c r="A420" s="157" t="s">
        <v>634</v>
      </c>
      <c r="B420" s="154" t="s">
        <v>612</v>
      </c>
      <c r="C420" s="155" t="s">
        <v>524</v>
      </c>
      <c r="D420" s="155" t="s">
        <v>516</v>
      </c>
      <c r="E420" s="154" t="s">
        <v>746</v>
      </c>
      <c r="F420" s="154" t="s">
        <v>635</v>
      </c>
      <c r="G420" s="156">
        <v>60000</v>
      </c>
      <c r="H420" s="152"/>
      <c r="I420" s="152"/>
      <c r="J420" s="152"/>
      <c r="K420" s="152"/>
      <c r="L420" s="152"/>
      <c r="M420" s="152"/>
    </row>
    <row r="421" spans="1:13" ht="118.5">
      <c r="A421" s="157" t="s">
        <v>929</v>
      </c>
      <c r="B421" s="154" t="s">
        <v>612</v>
      </c>
      <c r="C421" s="155" t="s">
        <v>524</v>
      </c>
      <c r="D421" s="155" t="s">
        <v>516</v>
      </c>
      <c r="E421" s="154" t="s">
        <v>871</v>
      </c>
      <c r="F421" s="154"/>
      <c r="G421" s="156">
        <v>6827353.04</v>
      </c>
      <c r="H421" s="152"/>
      <c r="I421" s="152"/>
      <c r="J421" s="152"/>
      <c r="K421" s="152"/>
      <c r="L421" s="152"/>
      <c r="M421" s="152"/>
    </row>
    <row r="422" spans="1:13" ht="67.5">
      <c r="A422" s="157" t="s">
        <v>6</v>
      </c>
      <c r="B422" s="154" t="s">
        <v>612</v>
      </c>
      <c r="C422" s="155" t="s">
        <v>524</v>
      </c>
      <c r="D422" s="155" t="s">
        <v>516</v>
      </c>
      <c r="E422" s="154" t="s">
        <v>871</v>
      </c>
      <c r="F422" s="154" t="s">
        <v>41</v>
      </c>
      <c r="G422" s="156">
        <v>1912723.04</v>
      </c>
      <c r="H422" s="152"/>
      <c r="I422" s="152"/>
      <c r="J422" s="152"/>
      <c r="K422" s="152"/>
      <c r="L422" s="152"/>
      <c r="M422" s="152"/>
    </row>
    <row r="423" spans="1:13" ht="16.5">
      <c r="A423" s="157" t="s">
        <v>624</v>
      </c>
      <c r="B423" s="154" t="s">
        <v>612</v>
      </c>
      <c r="C423" s="155" t="s">
        <v>524</v>
      </c>
      <c r="D423" s="155" t="s">
        <v>516</v>
      </c>
      <c r="E423" s="154" t="s">
        <v>871</v>
      </c>
      <c r="F423" s="154" t="s">
        <v>625</v>
      </c>
      <c r="G423" s="156">
        <v>1470662.79</v>
      </c>
      <c r="H423" s="152"/>
      <c r="I423" s="152"/>
      <c r="J423" s="152"/>
      <c r="K423" s="152"/>
      <c r="L423" s="152"/>
      <c r="M423" s="152"/>
    </row>
    <row r="424" spans="1:13" ht="51">
      <c r="A424" s="157" t="s">
        <v>626</v>
      </c>
      <c r="B424" s="154" t="s">
        <v>612</v>
      </c>
      <c r="C424" s="155" t="s">
        <v>524</v>
      </c>
      <c r="D424" s="155" t="s">
        <v>516</v>
      </c>
      <c r="E424" s="154" t="s">
        <v>871</v>
      </c>
      <c r="F424" s="154" t="s">
        <v>627</v>
      </c>
      <c r="G424" s="156">
        <v>442060.25</v>
      </c>
      <c r="H424" s="152"/>
      <c r="I424" s="152"/>
      <c r="J424" s="152"/>
      <c r="K424" s="152"/>
      <c r="L424" s="152"/>
      <c r="M424" s="152"/>
    </row>
    <row r="425" spans="1:13" ht="33.75">
      <c r="A425" s="157" t="s">
        <v>16</v>
      </c>
      <c r="B425" s="154" t="s">
        <v>612</v>
      </c>
      <c r="C425" s="155" t="s">
        <v>524</v>
      </c>
      <c r="D425" s="155" t="s">
        <v>516</v>
      </c>
      <c r="E425" s="154" t="s">
        <v>871</v>
      </c>
      <c r="F425" s="154" t="s">
        <v>851</v>
      </c>
      <c r="G425" s="156">
        <v>4914630</v>
      </c>
      <c r="H425" s="152"/>
      <c r="I425" s="152"/>
      <c r="J425" s="152"/>
      <c r="K425" s="152"/>
      <c r="L425" s="152"/>
      <c r="M425" s="152"/>
    </row>
    <row r="426" spans="1:13" ht="16.5">
      <c r="A426" s="157" t="s">
        <v>695</v>
      </c>
      <c r="B426" s="154" t="s">
        <v>612</v>
      </c>
      <c r="C426" s="155" t="s">
        <v>524</v>
      </c>
      <c r="D426" s="155" t="s">
        <v>516</v>
      </c>
      <c r="E426" s="154" t="s">
        <v>871</v>
      </c>
      <c r="F426" s="154" t="s">
        <v>696</v>
      </c>
      <c r="G426" s="156">
        <v>4914630</v>
      </c>
      <c r="H426" s="152"/>
      <c r="I426" s="152"/>
      <c r="J426" s="152"/>
      <c r="K426" s="152"/>
      <c r="L426" s="152"/>
      <c r="M426" s="152"/>
    </row>
    <row r="427" spans="1:13" ht="51">
      <c r="A427" s="157" t="s">
        <v>747</v>
      </c>
      <c r="B427" s="154" t="s">
        <v>612</v>
      </c>
      <c r="C427" s="155" t="s">
        <v>524</v>
      </c>
      <c r="D427" s="155" t="s">
        <v>516</v>
      </c>
      <c r="E427" s="154" t="s">
        <v>748</v>
      </c>
      <c r="F427" s="154"/>
      <c r="G427" s="156">
        <v>31937208.69</v>
      </c>
      <c r="H427" s="152"/>
      <c r="I427" s="152"/>
      <c r="J427" s="152"/>
      <c r="K427" s="152"/>
      <c r="L427" s="152"/>
      <c r="M427" s="152"/>
    </row>
    <row r="428" spans="1:13" ht="33.75">
      <c r="A428" s="157" t="s">
        <v>7</v>
      </c>
      <c r="B428" s="154" t="s">
        <v>612</v>
      </c>
      <c r="C428" s="155" t="s">
        <v>524</v>
      </c>
      <c r="D428" s="155" t="s">
        <v>516</v>
      </c>
      <c r="E428" s="154" t="s">
        <v>748</v>
      </c>
      <c r="F428" s="154" t="s">
        <v>70</v>
      </c>
      <c r="G428" s="156">
        <v>2442025.36</v>
      </c>
      <c r="H428" s="152"/>
      <c r="I428" s="152"/>
      <c r="J428" s="152"/>
      <c r="K428" s="152"/>
      <c r="L428" s="152"/>
      <c r="M428" s="152"/>
    </row>
    <row r="429" spans="1:13" ht="33.75">
      <c r="A429" s="157" t="s">
        <v>632</v>
      </c>
      <c r="B429" s="154" t="s">
        <v>612</v>
      </c>
      <c r="C429" s="155" t="s">
        <v>524</v>
      </c>
      <c r="D429" s="155" t="s">
        <v>516</v>
      </c>
      <c r="E429" s="154" t="s">
        <v>748</v>
      </c>
      <c r="F429" s="154" t="s">
        <v>633</v>
      </c>
      <c r="G429" s="156">
        <v>2442025.36</v>
      </c>
      <c r="H429" s="152"/>
      <c r="I429" s="152"/>
      <c r="J429" s="152"/>
      <c r="K429" s="152"/>
      <c r="L429" s="152"/>
      <c r="M429" s="152"/>
    </row>
    <row r="430" spans="1:13" ht="33.75">
      <c r="A430" s="157" t="s">
        <v>16</v>
      </c>
      <c r="B430" s="154" t="s">
        <v>612</v>
      </c>
      <c r="C430" s="155" t="s">
        <v>524</v>
      </c>
      <c r="D430" s="155" t="s">
        <v>516</v>
      </c>
      <c r="E430" s="154" t="s">
        <v>748</v>
      </c>
      <c r="F430" s="154" t="s">
        <v>851</v>
      </c>
      <c r="G430" s="156">
        <v>29495183.33</v>
      </c>
      <c r="H430" s="152"/>
      <c r="I430" s="152"/>
      <c r="J430" s="152"/>
      <c r="K430" s="152"/>
      <c r="L430" s="152"/>
      <c r="M430" s="152"/>
    </row>
    <row r="431" spans="1:13" ht="67.5">
      <c r="A431" s="157" t="s">
        <v>679</v>
      </c>
      <c r="B431" s="154" t="s">
        <v>612</v>
      </c>
      <c r="C431" s="155" t="s">
        <v>524</v>
      </c>
      <c r="D431" s="155" t="s">
        <v>516</v>
      </c>
      <c r="E431" s="154" t="s">
        <v>748</v>
      </c>
      <c r="F431" s="154" t="s">
        <v>680</v>
      </c>
      <c r="G431" s="156">
        <v>5899036.66</v>
      </c>
      <c r="H431" s="152"/>
      <c r="I431" s="152"/>
      <c r="J431" s="152"/>
      <c r="K431" s="152"/>
      <c r="L431" s="152"/>
      <c r="M431" s="152"/>
    </row>
    <row r="432" spans="1:13" ht="16.5">
      <c r="A432" s="157" t="s">
        <v>695</v>
      </c>
      <c r="B432" s="154" t="s">
        <v>612</v>
      </c>
      <c r="C432" s="155" t="s">
        <v>524</v>
      </c>
      <c r="D432" s="155" t="s">
        <v>516</v>
      </c>
      <c r="E432" s="154" t="s">
        <v>748</v>
      </c>
      <c r="F432" s="154" t="s">
        <v>696</v>
      </c>
      <c r="G432" s="156">
        <v>23596146.67</v>
      </c>
      <c r="H432" s="152"/>
      <c r="I432" s="152"/>
      <c r="J432" s="152"/>
      <c r="K432" s="152"/>
      <c r="L432" s="152"/>
      <c r="M432" s="152"/>
    </row>
    <row r="433" spans="1:13" ht="16.5">
      <c r="A433" s="157" t="s">
        <v>737</v>
      </c>
      <c r="B433" s="154" t="s">
        <v>612</v>
      </c>
      <c r="C433" s="155" t="s">
        <v>524</v>
      </c>
      <c r="D433" s="155" t="s">
        <v>516</v>
      </c>
      <c r="E433" s="154" t="s">
        <v>869</v>
      </c>
      <c r="F433" s="154"/>
      <c r="G433" s="156">
        <v>2144537.87</v>
      </c>
      <c r="H433" s="152"/>
      <c r="I433" s="152"/>
      <c r="J433" s="152"/>
      <c r="K433" s="152"/>
      <c r="L433" s="152"/>
      <c r="M433" s="152"/>
    </row>
    <row r="434" spans="1:13" ht="67.5">
      <c r="A434" s="157" t="s">
        <v>738</v>
      </c>
      <c r="B434" s="154" t="s">
        <v>612</v>
      </c>
      <c r="C434" s="155" t="s">
        <v>524</v>
      </c>
      <c r="D434" s="155" t="s">
        <v>516</v>
      </c>
      <c r="E434" s="154" t="s">
        <v>739</v>
      </c>
      <c r="F434" s="154"/>
      <c r="G434" s="156">
        <v>2144537.87</v>
      </c>
      <c r="H434" s="152"/>
      <c r="I434" s="152"/>
      <c r="J434" s="152"/>
      <c r="K434" s="152"/>
      <c r="L434" s="152"/>
      <c r="M434" s="152"/>
    </row>
    <row r="435" spans="1:13" ht="67.5">
      <c r="A435" s="157" t="s">
        <v>6</v>
      </c>
      <c r="B435" s="154" t="s">
        <v>612</v>
      </c>
      <c r="C435" s="155" t="s">
        <v>524</v>
      </c>
      <c r="D435" s="155" t="s">
        <v>516</v>
      </c>
      <c r="E435" s="154" t="s">
        <v>739</v>
      </c>
      <c r="F435" s="154" t="s">
        <v>41</v>
      </c>
      <c r="G435" s="156">
        <v>1222937.87</v>
      </c>
      <c r="H435" s="152"/>
      <c r="I435" s="152"/>
      <c r="J435" s="152"/>
      <c r="K435" s="152"/>
      <c r="L435" s="152"/>
      <c r="M435" s="152"/>
    </row>
    <row r="436" spans="1:13" ht="33.75">
      <c r="A436" s="157" t="s">
        <v>652</v>
      </c>
      <c r="B436" s="154" t="s">
        <v>612</v>
      </c>
      <c r="C436" s="155" t="s">
        <v>524</v>
      </c>
      <c r="D436" s="155" t="s">
        <v>516</v>
      </c>
      <c r="E436" s="154" t="s">
        <v>739</v>
      </c>
      <c r="F436" s="154" t="s">
        <v>653</v>
      </c>
      <c r="G436" s="156">
        <v>1222937.87</v>
      </c>
      <c r="H436" s="152"/>
      <c r="I436" s="152"/>
      <c r="J436" s="152"/>
      <c r="K436" s="152"/>
      <c r="L436" s="152"/>
      <c r="M436" s="152"/>
    </row>
    <row r="437" spans="1:13" ht="33.75">
      <c r="A437" s="157" t="s">
        <v>16</v>
      </c>
      <c r="B437" s="154" t="s">
        <v>612</v>
      </c>
      <c r="C437" s="155" t="s">
        <v>524</v>
      </c>
      <c r="D437" s="155" t="s">
        <v>516</v>
      </c>
      <c r="E437" s="154" t="s">
        <v>739</v>
      </c>
      <c r="F437" s="154" t="s">
        <v>851</v>
      </c>
      <c r="G437" s="156">
        <v>921600</v>
      </c>
      <c r="H437" s="152"/>
      <c r="I437" s="152"/>
      <c r="J437" s="152"/>
      <c r="K437" s="152"/>
      <c r="L437" s="152"/>
      <c r="M437" s="152"/>
    </row>
    <row r="438" spans="1:13" ht="67.5">
      <c r="A438" s="157" t="s">
        <v>679</v>
      </c>
      <c r="B438" s="154" t="s">
        <v>612</v>
      </c>
      <c r="C438" s="155" t="s">
        <v>524</v>
      </c>
      <c r="D438" s="155" t="s">
        <v>516</v>
      </c>
      <c r="E438" s="154" t="s">
        <v>739</v>
      </c>
      <c r="F438" s="154" t="s">
        <v>680</v>
      </c>
      <c r="G438" s="156">
        <v>921600</v>
      </c>
      <c r="H438" s="152"/>
      <c r="I438" s="152"/>
      <c r="J438" s="152"/>
      <c r="K438" s="152"/>
      <c r="L438" s="152"/>
      <c r="M438" s="152"/>
    </row>
    <row r="439" spans="1:13" ht="16.5">
      <c r="A439" s="157" t="s">
        <v>749</v>
      </c>
      <c r="B439" s="154" t="s">
        <v>612</v>
      </c>
      <c r="C439" s="155" t="s">
        <v>524</v>
      </c>
      <c r="D439" s="155" t="s">
        <v>516</v>
      </c>
      <c r="E439" s="154" t="s">
        <v>872</v>
      </c>
      <c r="F439" s="154"/>
      <c r="G439" s="156">
        <v>24242206.48</v>
      </c>
      <c r="H439" s="152"/>
      <c r="I439" s="152"/>
      <c r="J439" s="152"/>
      <c r="K439" s="152"/>
      <c r="L439" s="152"/>
      <c r="M439" s="152"/>
    </row>
    <row r="440" spans="1:13" ht="33.75">
      <c r="A440" s="157" t="s">
        <v>903</v>
      </c>
      <c r="B440" s="154" t="s">
        <v>612</v>
      </c>
      <c r="C440" s="155" t="s">
        <v>524</v>
      </c>
      <c r="D440" s="155" t="s">
        <v>516</v>
      </c>
      <c r="E440" s="154" t="s">
        <v>750</v>
      </c>
      <c r="F440" s="154"/>
      <c r="G440" s="156">
        <v>24242206.48</v>
      </c>
      <c r="H440" s="152"/>
      <c r="I440" s="152"/>
      <c r="J440" s="152"/>
      <c r="K440" s="152"/>
      <c r="L440" s="152"/>
      <c r="M440" s="152"/>
    </row>
    <row r="441" spans="1:13" ht="33.75">
      <c r="A441" s="157" t="s">
        <v>90</v>
      </c>
      <c r="B441" s="154" t="s">
        <v>612</v>
      </c>
      <c r="C441" s="155" t="s">
        <v>524</v>
      </c>
      <c r="D441" s="155" t="s">
        <v>516</v>
      </c>
      <c r="E441" s="154" t="s">
        <v>750</v>
      </c>
      <c r="F441" s="154" t="s">
        <v>84</v>
      </c>
      <c r="G441" s="156">
        <v>24242206.48</v>
      </c>
      <c r="H441" s="152"/>
      <c r="I441" s="152"/>
      <c r="J441" s="152"/>
      <c r="K441" s="152"/>
      <c r="L441" s="152"/>
      <c r="M441" s="152"/>
    </row>
    <row r="442" spans="1:13" ht="33.75">
      <c r="A442" s="157" t="s">
        <v>660</v>
      </c>
      <c r="B442" s="154" t="s">
        <v>612</v>
      </c>
      <c r="C442" s="155" t="s">
        <v>524</v>
      </c>
      <c r="D442" s="155" t="s">
        <v>516</v>
      </c>
      <c r="E442" s="154" t="s">
        <v>750</v>
      </c>
      <c r="F442" s="154" t="s">
        <v>661</v>
      </c>
      <c r="G442" s="156">
        <v>24242206.48</v>
      </c>
      <c r="H442" s="152"/>
      <c r="I442" s="152"/>
      <c r="J442" s="152"/>
      <c r="K442" s="152"/>
      <c r="L442" s="152"/>
      <c r="M442" s="152"/>
    </row>
    <row r="443" spans="1:13" ht="16.5">
      <c r="A443" s="157" t="s">
        <v>88</v>
      </c>
      <c r="B443" s="154" t="s">
        <v>612</v>
      </c>
      <c r="C443" s="155" t="s">
        <v>524</v>
      </c>
      <c r="D443" s="155" t="s">
        <v>516</v>
      </c>
      <c r="E443" s="154" t="s">
        <v>89</v>
      </c>
      <c r="F443" s="154"/>
      <c r="G443" s="156">
        <v>182491969.13</v>
      </c>
      <c r="H443" s="152"/>
      <c r="I443" s="152"/>
      <c r="J443" s="152"/>
      <c r="K443" s="152"/>
      <c r="L443" s="152"/>
      <c r="M443" s="152"/>
    </row>
    <row r="444" spans="1:13" ht="33.75">
      <c r="A444" s="157" t="s">
        <v>656</v>
      </c>
      <c r="B444" s="154" t="s">
        <v>612</v>
      </c>
      <c r="C444" s="155" t="s">
        <v>524</v>
      </c>
      <c r="D444" s="155" t="s">
        <v>516</v>
      </c>
      <c r="E444" s="154" t="s">
        <v>657</v>
      </c>
      <c r="F444" s="154"/>
      <c r="G444" s="156">
        <v>182491969.13</v>
      </c>
      <c r="H444" s="152"/>
      <c r="I444" s="152"/>
      <c r="J444" s="152"/>
      <c r="K444" s="152"/>
      <c r="L444" s="152"/>
      <c r="M444" s="152"/>
    </row>
    <row r="445" spans="1:13" ht="33.75">
      <c r="A445" s="157" t="s">
        <v>90</v>
      </c>
      <c r="B445" s="154" t="s">
        <v>612</v>
      </c>
      <c r="C445" s="155" t="s">
        <v>524</v>
      </c>
      <c r="D445" s="155" t="s">
        <v>516</v>
      </c>
      <c r="E445" s="154" t="s">
        <v>657</v>
      </c>
      <c r="F445" s="154" t="s">
        <v>84</v>
      </c>
      <c r="G445" s="156">
        <v>182491969.13</v>
      </c>
      <c r="H445" s="152"/>
      <c r="I445" s="152"/>
      <c r="J445" s="152"/>
      <c r="K445" s="152"/>
      <c r="L445" s="152"/>
      <c r="M445" s="152"/>
    </row>
    <row r="446" spans="1:13" ht="33.75">
      <c r="A446" s="157" t="s">
        <v>660</v>
      </c>
      <c r="B446" s="154" t="s">
        <v>612</v>
      </c>
      <c r="C446" s="155" t="s">
        <v>524</v>
      </c>
      <c r="D446" s="155" t="s">
        <v>516</v>
      </c>
      <c r="E446" s="154" t="s">
        <v>657</v>
      </c>
      <c r="F446" s="154" t="s">
        <v>661</v>
      </c>
      <c r="G446" s="156">
        <v>182491969.13</v>
      </c>
      <c r="H446" s="152"/>
      <c r="I446" s="152"/>
      <c r="J446" s="152"/>
      <c r="K446" s="152"/>
      <c r="L446" s="152"/>
      <c r="M446" s="152"/>
    </row>
    <row r="447" spans="1:13" ht="16.5">
      <c r="A447" s="157" t="s">
        <v>642</v>
      </c>
      <c r="B447" s="154" t="s">
        <v>612</v>
      </c>
      <c r="C447" s="155" t="s">
        <v>524</v>
      </c>
      <c r="D447" s="155" t="s">
        <v>516</v>
      </c>
      <c r="E447" s="154" t="s">
        <v>848</v>
      </c>
      <c r="F447" s="154"/>
      <c r="G447" s="156">
        <v>42068192.14</v>
      </c>
      <c r="H447" s="152"/>
      <c r="I447" s="152"/>
      <c r="J447" s="152"/>
      <c r="K447" s="152"/>
      <c r="L447" s="152"/>
      <c r="M447" s="152"/>
    </row>
    <row r="448" spans="1:13" ht="16.5">
      <c r="A448" s="157" t="s">
        <v>643</v>
      </c>
      <c r="B448" s="154" t="s">
        <v>612</v>
      </c>
      <c r="C448" s="155" t="s">
        <v>524</v>
      </c>
      <c r="D448" s="155" t="s">
        <v>516</v>
      </c>
      <c r="E448" s="154" t="s">
        <v>644</v>
      </c>
      <c r="F448" s="154"/>
      <c r="G448" s="156">
        <v>42068192.14</v>
      </c>
      <c r="H448" s="152"/>
      <c r="I448" s="152"/>
      <c r="J448" s="152"/>
      <c r="K448" s="152"/>
      <c r="L448" s="152"/>
      <c r="M448" s="152"/>
    </row>
    <row r="449" spans="1:13" ht="33.75">
      <c r="A449" s="157" t="s">
        <v>7</v>
      </c>
      <c r="B449" s="154" t="s">
        <v>612</v>
      </c>
      <c r="C449" s="155" t="s">
        <v>524</v>
      </c>
      <c r="D449" s="155" t="s">
        <v>516</v>
      </c>
      <c r="E449" s="154" t="s">
        <v>644</v>
      </c>
      <c r="F449" s="154" t="s">
        <v>70</v>
      </c>
      <c r="G449" s="156">
        <v>12750663.13</v>
      </c>
      <c r="H449" s="152"/>
      <c r="I449" s="152"/>
      <c r="J449" s="152"/>
      <c r="K449" s="152"/>
      <c r="L449" s="152"/>
      <c r="M449" s="152"/>
    </row>
    <row r="450" spans="1:13" ht="33.75">
      <c r="A450" s="157" t="s">
        <v>632</v>
      </c>
      <c r="B450" s="154" t="s">
        <v>612</v>
      </c>
      <c r="C450" s="155" t="s">
        <v>524</v>
      </c>
      <c r="D450" s="155" t="s">
        <v>516</v>
      </c>
      <c r="E450" s="154" t="s">
        <v>644</v>
      </c>
      <c r="F450" s="154" t="s">
        <v>633</v>
      </c>
      <c r="G450" s="156">
        <v>12750663.13</v>
      </c>
      <c r="H450" s="152"/>
      <c r="I450" s="152"/>
      <c r="J450" s="152"/>
      <c r="K450" s="152"/>
      <c r="L450" s="152"/>
      <c r="M450" s="152"/>
    </row>
    <row r="451" spans="1:13" ht="33.75">
      <c r="A451" s="157" t="s">
        <v>16</v>
      </c>
      <c r="B451" s="154" t="s">
        <v>612</v>
      </c>
      <c r="C451" s="155" t="s">
        <v>524</v>
      </c>
      <c r="D451" s="155" t="s">
        <v>516</v>
      </c>
      <c r="E451" s="154" t="s">
        <v>644</v>
      </c>
      <c r="F451" s="154" t="s">
        <v>851</v>
      </c>
      <c r="G451" s="156">
        <v>29317529.01</v>
      </c>
      <c r="H451" s="152"/>
      <c r="I451" s="152"/>
      <c r="J451" s="152"/>
      <c r="K451" s="152"/>
      <c r="L451" s="152"/>
      <c r="M451" s="152"/>
    </row>
    <row r="452" spans="1:13" ht="16.5">
      <c r="A452" s="157" t="s">
        <v>695</v>
      </c>
      <c r="B452" s="154" t="s">
        <v>612</v>
      </c>
      <c r="C452" s="155" t="s">
        <v>524</v>
      </c>
      <c r="D452" s="155" t="s">
        <v>516</v>
      </c>
      <c r="E452" s="154" t="s">
        <v>644</v>
      </c>
      <c r="F452" s="154" t="s">
        <v>696</v>
      </c>
      <c r="G452" s="156">
        <v>29317529.01</v>
      </c>
      <c r="H452" s="152"/>
      <c r="I452" s="152"/>
      <c r="J452" s="152"/>
      <c r="K452" s="152"/>
      <c r="L452" s="152"/>
      <c r="M452" s="152"/>
    </row>
    <row r="453" spans="1:13" ht="16.5">
      <c r="A453" s="157" t="s">
        <v>549</v>
      </c>
      <c r="B453" s="154" t="s">
        <v>612</v>
      </c>
      <c r="C453" s="155" t="s">
        <v>524</v>
      </c>
      <c r="D453" s="155" t="s">
        <v>518</v>
      </c>
      <c r="E453" s="154"/>
      <c r="F453" s="154"/>
      <c r="G453" s="156">
        <v>181340250.01</v>
      </c>
      <c r="H453" s="152"/>
      <c r="I453" s="152"/>
      <c r="J453" s="152"/>
      <c r="K453" s="152"/>
      <c r="L453" s="152"/>
      <c r="M453" s="152"/>
    </row>
    <row r="454" spans="1:13" ht="16.5">
      <c r="A454" s="157" t="s">
        <v>17</v>
      </c>
      <c r="B454" s="154" t="s">
        <v>612</v>
      </c>
      <c r="C454" s="155" t="s">
        <v>524</v>
      </c>
      <c r="D454" s="155" t="s">
        <v>518</v>
      </c>
      <c r="E454" s="154" t="s">
        <v>18</v>
      </c>
      <c r="F454" s="154"/>
      <c r="G454" s="156">
        <v>179361353.49</v>
      </c>
      <c r="H454" s="152"/>
      <c r="I454" s="152"/>
      <c r="J454" s="152"/>
      <c r="K454" s="152"/>
      <c r="L454" s="152"/>
      <c r="M454" s="152"/>
    </row>
    <row r="455" spans="1:13" ht="33.75">
      <c r="A455" s="157" t="s">
        <v>650</v>
      </c>
      <c r="B455" s="154" t="s">
        <v>612</v>
      </c>
      <c r="C455" s="155" t="s">
        <v>524</v>
      </c>
      <c r="D455" s="155" t="s">
        <v>518</v>
      </c>
      <c r="E455" s="154" t="s">
        <v>751</v>
      </c>
      <c r="F455" s="154"/>
      <c r="G455" s="156">
        <v>179361353.49</v>
      </c>
      <c r="H455" s="152"/>
      <c r="I455" s="152"/>
      <c r="J455" s="152"/>
      <c r="K455" s="152"/>
      <c r="L455" s="152"/>
      <c r="M455" s="152"/>
    </row>
    <row r="456" spans="1:13" ht="67.5">
      <c r="A456" s="157" t="s">
        <v>6</v>
      </c>
      <c r="B456" s="154" t="s">
        <v>612</v>
      </c>
      <c r="C456" s="155" t="s">
        <v>524</v>
      </c>
      <c r="D456" s="155" t="s">
        <v>518</v>
      </c>
      <c r="E456" s="154" t="s">
        <v>751</v>
      </c>
      <c r="F456" s="154" t="s">
        <v>41</v>
      </c>
      <c r="G456" s="156">
        <v>164134298.42</v>
      </c>
      <c r="H456" s="152"/>
      <c r="I456" s="152"/>
      <c r="J456" s="152"/>
      <c r="K456" s="152"/>
      <c r="L456" s="152"/>
      <c r="M456" s="152"/>
    </row>
    <row r="457" spans="1:13" ht="16.5">
      <c r="A457" s="157" t="s">
        <v>624</v>
      </c>
      <c r="B457" s="154" t="s">
        <v>612</v>
      </c>
      <c r="C457" s="155" t="s">
        <v>524</v>
      </c>
      <c r="D457" s="155" t="s">
        <v>518</v>
      </c>
      <c r="E457" s="154" t="s">
        <v>751</v>
      </c>
      <c r="F457" s="154" t="s">
        <v>625</v>
      </c>
      <c r="G457" s="156">
        <v>121993542.5</v>
      </c>
      <c r="H457" s="152"/>
      <c r="I457" s="152"/>
      <c r="J457" s="152"/>
      <c r="K457" s="152"/>
      <c r="L457" s="152"/>
      <c r="M457" s="152"/>
    </row>
    <row r="458" spans="1:13" ht="33.75">
      <c r="A458" s="157" t="s">
        <v>652</v>
      </c>
      <c r="B458" s="154" t="s">
        <v>612</v>
      </c>
      <c r="C458" s="155" t="s">
        <v>524</v>
      </c>
      <c r="D458" s="155" t="s">
        <v>518</v>
      </c>
      <c r="E458" s="154" t="s">
        <v>751</v>
      </c>
      <c r="F458" s="154" t="s">
        <v>653</v>
      </c>
      <c r="G458" s="156">
        <v>6366605.19</v>
      </c>
      <c r="H458" s="152"/>
      <c r="I458" s="152"/>
      <c r="J458" s="152"/>
      <c r="K458" s="152"/>
      <c r="L458" s="152"/>
      <c r="M458" s="152"/>
    </row>
    <row r="459" spans="1:13" ht="51">
      <c r="A459" s="157" t="s">
        <v>741</v>
      </c>
      <c r="B459" s="154" t="s">
        <v>612</v>
      </c>
      <c r="C459" s="155" t="s">
        <v>524</v>
      </c>
      <c r="D459" s="155" t="s">
        <v>518</v>
      </c>
      <c r="E459" s="154" t="s">
        <v>751</v>
      </c>
      <c r="F459" s="154" t="s">
        <v>742</v>
      </c>
      <c r="G459" s="156">
        <v>881837.71</v>
      </c>
      <c r="H459" s="152"/>
      <c r="I459" s="152"/>
      <c r="J459" s="152"/>
      <c r="K459" s="152"/>
      <c r="L459" s="152"/>
      <c r="M459" s="152"/>
    </row>
    <row r="460" spans="1:13" ht="51">
      <c r="A460" s="157" t="s">
        <v>626</v>
      </c>
      <c r="B460" s="154" t="s">
        <v>612</v>
      </c>
      <c r="C460" s="155" t="s">
        <v>524</v>
      </c>
      <c r="D460" s="155" t="s">
        <v>518</v>
      </c>
      <c r="E460" s="154" t="s">
        <v>751</v>
      </c>
      <c r="F460" s="154" t="s">
        <v>627</v>
      </c>
      <c r="G460" s="156">
        <v>34892313.02</v>
      </c>
      <c r="H460" s="152"/>
      <c r="I460" s="152"/>
      <c r="J460" s="152"/>
      <c r="K460" s="152"/>
      <c r="L460" s="152"/>
      <c r="M460" s="152"/>
    </row>
    <row r="461" spans="1:13" ht="33.75">
      <c r="A461" s="157" t="s">
        <v>7</v>
      </c>
      <c r="B461" s="154" t="s">
        <v>612</v>
      </c>
      <c r="C461" s="155" t="s">
        <v>524</v>
      </c>
      <c r="D461" s="155" t="s">
        <v>518</v>
      </c>
      <c r="E461" s="154" t="s">
        <v>751</v>
      </c>
      <c r="F461" s="154" t="s">
        <v>70</v>
      </c>
      <c r="G461" s="156">
        <v>14953177.07</v>
      </c>
      <c r="H461" s="152"/>
      <c r="I461" s="152"/>
      <c r="J461" s="152"/>
      <c r="K461" s="152"/>
      <c r="L461" s="152"/>
      <c r="M461" s="152"/>
    </row>
    <row r="462" spans="1:13" ht="33.75">
      <c r="A462" s="157" t="s">
        <v>630</v>
      </c>
      <c r="B462" s="154" t="s">
        <v>612</v>
      </c>
      <c r="C462" s="155" t="s">
        <v>524</v>
      </c>
      <c r="D462" s="155" t="s">
        <v>518</v>
      </c>
      <c r="E462" s="154" t="s">
        <v>751</v>
      </c>
      <c r="F462" s="154" t="s">
        <v>631</v>
      </c>
      <c r="G462" s="156">
        <v>1975750.57</v>
      </c>
      <c r="H462" s="152"/>
      <c r="I462" s="152"/>
      <c r="J462" s="152"/>
      <c r="K462" s="152"/>
      <c r="L462" s="152"/>
      <c r="M462" s="152"/>
    </row>
    <row r="463" spans="1:13" ht="33.75">
      <c r="A463" s="157" t="s">
        <v>632</v>
      </c>
      <c r="B463" s="154" t="s">
        <v>612</v>
      </c>
      <c r="C463" s="155" t="s">
        <v>524</v>
      </c>
      <c r="D463" s="155" t="s">
        <v>518</v>
      </c>
      <c r="E463" s="154" t="s">
        <v>751</v>
      </c>
      <c r="F463" s="154" t="s">
        <v>633</v>
      </c>
      <c r="G463" s="156">
        <v>11750322.68</v>
      </c>
      <c r="H463" s="152"/>
      <c r="I463" s="152"/>
      <c r="J463" s="152"/>
      <c r="K463" s="152"/>
      <c r="L463" s="152"/>
      <c r="M463" s="152"/>
    </row>
    <row r="464" spans="1:13" ht="16.5">
      <c r="A464" s="157" t="s">
        <v>917</v>
      </c>
      <c r="B464" s="154" t="s">
        <v>612</v>
      </c>
      <c r="C464" s="155" t="s">
        <v>524</v>
      </c>
      <c r="D464" s="155" t="s">
        <v>518</v>
      </c>
      <c r="E464" s="154" t="s">
        <v>751</v>
      </c>
      <c r="F464" s="154" t="s">
        <v>849</v>
      </c>
      <c r="G464" s="156">
        <v>1227103.82</v>
      </c>
      <c r="H464" s="152"/>
      <c r="I464" s="152"/>
      <c r="J464" s="152"/>
      <c r="K464" s="152"/>
      <c r="L464" s="152"/>
      <c r="M464" s="152"/>
    </row>
    <row r="465" spans="1:13" ht="16.5">
      <c r="A465" s="157" t="s">
        <v>9</v>
      </c>
      <c r="B465" s="154" t="s">
        <v>612</v>
      </c>
      <c r="C465" s="155" t="s">
        <v>524</v>
      </c>
      <c r="D465" s="155" t="s">
        <v>518</v>
      </c>
      <c r="E465" s="154" t="s">
        <v>751</v>
      </c>
      <c r="F465" s="154" t="s">
        <v>48</v>
      </c>
      <c r="G465" s="156">
        <v>273878</v>
      </c>
      <c r="H465" s="152"/>
      <c r="I465" s="152"/>
      <c r="J465" s="152"/>
      <c r="K465" s="152"/>
      <c r="L465" s="152"/>
      <c r="M465" s="152"/>
    </row>
    <row r="466" spans="1:13" ht="16.5">
      <c r="A466" s="157" t="s">
        <v>681</v>
      </c>
      <c r="B466" s="154" t="s">
        <v>612</v>
      </c>
      <c r="C466" s="155" t="s">
        <v>524</v>
      </c>
      <c r="D466" s="155" t="s">
        <v>518</v>
      </c>
      <c r="E466" s="154" t="s">
        <v>751</v>
      </c>
      <c r="F466" s="154" t="s">
        <v>682</v>
      </c>
      <c r="G466" s="156">
        <v>204643</v>
      </c>
      <c r="H466" s="152"/>
      <c r="I466" s="152"/>
      <c r="J466" s="152"/>
      <c r="K466" s="152"/>
      <c r="L466" s="152"/>
      <c r="M466" s="152"/>
    </row>
    <row r="467" spans="1:13" ht="16.5">
      <c r="A467" s="157" t="s">
        <v>654</v>
      </c>
      <c r="B467" s="154" t="s">
        <v>612</v>
      </c>
      <c r="C467" s="155" t="s">
        <v>524</v>
      </c>
      <c r="D467" s="155" t="s">
        <v>518</v>
      </c>
      <c r="E467" s="154" t="s">
        <v>751</v>
      </c>
      <c r="F467" s="154" t="s">
        <v>655</v>
      </c>
      <c r="G467" s="156">
        <v>11000</v>
      </c>
      <c r="H467" s="152"/>
      <c r="I467" s="152"/>
      <c r="J467" s="152"/>
      <c r="K467" s="152"/>
      <c r="L467" s="152"/>
      <c r="M467" s="152"/>
    </row>
    <row r="468" spans="1:13" ht="16.5">
      <c r="A468" s="157" t="s">
        <v>634</v>
      </c>
      <c r="B468" s="154" t="s">
        <v>612</v>
      </c>
      <c r="C468" s="155" t="s">
        <v>524</v>
      </c>
      <c r="D468" s="155" t="s">
        <v>518</v>
      </c>
      <c r="E468" s="154" t="s">
        <v>751</v>
      </c>
      <c r="F468" s="154" t="s">
        <v>635</v>
      </c>
      <c r="G468" s="156">
        <v>58235</v>
      </c>
      <c r="H468" s="152"/>
      <c r="I468" s="152"/>
      <c r="J468" s="152"/>
      <c r="K468" s="152"/>
      <c r="L468" s="152"/>
      <c r="M468" s="152"/>
    </row>
    <row r="469" spans="1:13" ht="16.5">
      <c r="A469" s="157" t="s">
        <v>737</v>
      </c>
      <c r="B469" s="154" t="s">
        <v>612</v>
      </c>
      <c r="C469" s="155" t="s">
        <v>524</v>
      </c>
      <c r="D469" s="155" t="s">
        <v>518</v>
      </c>
      <c r="E469" s="154" t="s">
        <v>869</v>
      </c>
      <c r="F469" s="154"/>
      <c r="G469" s="156">
        <v>338577</v>
      </c>
      <c r="H469" s="152"/>
      <c r="I469" s="152"/>
      <c r="J469" s="152"/>
      <c r="K469" s="152"/>
      <c r="L469" s="152"/>
      <c r="M469" s="152"/>
    </row>
    <row r="470" spans="1:13" ht="67.5">
      <c r="A470" s="157" t="s">
        <v>738</v>
      </c>
      <c r="B470" s="154" t="s">
        <v>612</v>
      </c>
      <c r="C470" s="155" t="s">
        <v>524</v>
      </c>
      <c r="D470" s="155" t="s">
        <v>518</v>
      </c>
      <c r="E470" s="154" t="s">
        <v>739</v>
      </c>
      <c r="F470" s="154"/>
      <c r="G470" s="156">
        <v>338577</v>
      </c>
      <c r="H470" s="152"/>
      <c r="I470" s="152"/>
      <c r="J470" s="152"/>
      <c r="K470" s="152"/>
      <c r="L470" s="152"/>
      <c r="M470" s="152"/>
    </row>
    <row r="471" spans="1:13" ht="67.5">
      <c r="A471" s="157" t="s">
        <v>6</v>
      </c>
      <c r="B471" s="154" t="s">
        <v>612</v>
      </c>
      <c r="C471" s="155" t="s">
        <v>524</v>
      </c>
      <c r="D471" s="155" t="s">
        <v>518</v>
      </c>
      <c r="E471" s="154" t="s">
        <v>739</v>
      </c>
      <c r="F471" s="154" t="s">
        <v>41</v>
      </c>
      <c r="G471" s="156">
        <v>338577</v>
      </c>
      <c r="H471" s="152"/>
      <c r="I471" s="152"/>
      <c r="J471" s="152"/>
      <c r="K471" s="152"/>
      <c r="L471" s="152"/>
      <c r="M471" s="152"/>
    </row>
    <row r="472" spans="1:13" ht="33.75">
      <c r="A472" s="157" t="s">
        <v>652</v>
      </c>
      <c r="B472" s="154" t="s">
        <v>612</v>
      </c>
      <c r="C472" s="155" t="s">
        <v>524</v>
      </c>
      <c r="D472" s="155" t="s">
        <v>518</v>
      </c>
      <c r="E472" s="154" t="s">
        <v>739</v>
      </c>
      <c r="F472" s="154" t="s">
        <v>653</v>
      </c>
      <c r="G472" s="156">
        <v>338577</v>
      </c>
      <c r="H472" s="152"/>
      <c r="I472" s="152"/>
      <c r="J472" s="152"/>
      <c r="K472" s="152"/>
      <c r="L472" s="152"/>
      <c r="M472" s="152"/>
    </row>
    <row r="473" spans="1:13" ht="16.5">
      <c r="A473" s="157" t="s">
        <v>88</v>
      </c>
      <c r="B473" s="154" t="s">
        <v>612</v>
      </c>
      <c r="C473" s="155" t="s">
        <v>524</v>
      </c>
      <c r="D473" s="155" t="s">
        <v>518</v>
      </c>
      <c r="E473" s="154" t="s">
        <v>89</v>
      </c>
      <c r="F473" s="154"/>
      <c r="G473" s="156">
        <v>1600319.52</v>
      </c>
      <c r="H473" s="152"/>
      <c r="I473" s="152"/>
      <c r="J473" s="152"/>
      <c r="K473" s="152"/>
      <c r="L473" s="152"/>
      <c r="M473" s="152"/>
    </row>
    <row r="474" spans="1:13" ht="33.75">
      <c r="A474" s="157" t="s">
        <v>656</v>
      </c>
      <c r="B474" s="154" t="s">
        <v>612</v>
      </c>
      <c r="C474" s="155" t="s">
        <v>524</v>
      </c>
      <c r="D474" s="155" t="s">
        <v>518</v>
      </c>
      <c r="E474" s="154" t="s">
        <v>657</v>
      </c>
      <c r="F474" s="154"/>
      <c r="G474" s="156">
        <v>1600319.52</v>
      </c>
      <c r="H474" s="152"/>
      <c r="I474" s="152"/>
      <c r="J474" s="152"/>
      <c r="K474" s="152"/>
      <c r="L474" s="152"/>
      <c r="M474" s="152"/>
    </row>
    <row r="475" spans="1:13" ht="33.75">
      <c r="A475" s="157" t="s">
        <v>90</v>
      </c>
      <c r="B475" s="154" t="s">
        <v>612</v>
      </c>
      <c r="C475" s="155" t="s">
        <v>524</v>
      </c>
      <c r="D475" s="155" t="s">
        <v>518</v>
      </c>
      <c r="E475" s="154" t="s">
        <v>657</v>
      </c>
      <c r="F475" s="154" t="s">
        <v>84</v>
      </c>
      <c r="G475" s="156">
        <v>1600319.52</v>
      </c>
      <c r="H475" s="152"/>
      <c r="I475" s="152"/>
      <c r="J475" s="152"/>
      <c r="K475" s="152"/>
      <c r="L475" s="152"/>
      <c r="M475" s="152"/>
    </row>
    <row r="476" spans="1:13" ht="33.75">
      <c r="A476" s="157" t="s">
        <v>660</v>
      </c>
      <c r="B476" s="154" t="s">
        <v>612</v>
      </c>
      <c r="C476" s="155" t="s">
        <v>524</v>
      </c>
      <c r="D476" s="155" t="s">
        <v>518</v>
      </c>
      <c r="E476" s="154" t="s">
        <v>657</v>
      </c>
      <c r="F476" s="154" t="s">
        <v>661</v>
      </c>
      <c r="G476" s="156">
        <v>1600319.52</v>
      </c>
      <c r="H476" s="152"/>
      <c r="I476" s="152"/>
      <c r="J476" s="152"/>
      <c r="K476" s="152"/>
      <c r="L476" s="152"/>
      <c r="M476" s="152"/>
    </row>
    <row r="477" spans="1:13" ht="16.5">
      <c r="A477" s="157" t="s">
        <v>642</v>
      </c>
      <c r="B477" s="154" t="s">
        <v>612</v>
      </c>
      <c r="C477" s="155" t="s">
        <v>524</v>
      </c>
      <c r="D477" s="155" t="s">
        <v>518</v>
      </c>
      <c r="E477" s="154" t="s">
        <v>848</v>
      </c>
      <c r="F477" s="154"/>
      <c r="G477" s="156">
        <v>40000</v>
      </c>
      <c r="H477" s="152"/>
      <c r="I477" s="152"/>
      <c r="J477" s="152"/>
      <c r="K477" s="152"/>
      <c r="L477" s="152"/>
      <c r="M477" s="152"/>
    </row>
    <row r="478" spans="1:13" ht="16.5">
      <c r="A478" s="157" t="s">
        <v>643</v>
      </c>
      <c r="B478" s="154" t="s">
        <v>612</v>
      </c>
      <c r="C478" s="155" t="s">
        <v>524</v>
      </c>
      <c r="D478" s="155" t="s">
        <v>518</v>
      </c>
      <c r="E478" s="154" t="s">
        <v>644</v>
      </c>
      <c r="F478" s="154"/>
      <c r="G478" s="156">
        <v>40000</v>
      </c>
      <c r="H478" s="152"/>
      <c r="I478" s="152"/>
      <c r="J478" s="152"/>
      <c r="K478" s="152"/>
      <c r="L478" s="152"/>
      <c r="M478" s="152"/>
    </row>
    <row r="479" spans="1:13" ht="33.75">
      <c r="A479" s="157" t="s">
        <v>7</v>
      </c>
      <c r="B479" s="154" t="s">
        <v>612</v>
      </c>
      <c r="C479" s="155" t="s">
        <v>524</v>
      </c>
      <c r="D479" s="155" t="s">
        <v>518</v>
      </c>
      <c r="E479" s="154" t="s">
        <v>644</v>
      </c>
      <c r="F479" s="154" t="s">
        <v>70</v>
      </c>
      <c r="G479" s="156">
        <v>40000</v>
      </c>
      <c r="H479" s="152"/>
      <c r="I479" s="152"/>
      <c r="J479" s="152"/>
      <c r="K479" s="152"/>
      <c r="L479" s="152"/>
      <c r="M479" s="152"/>
    </row>
    <row r="480" spans="1:13" ht="33.75">
      <c r="A480" s="157" t="s">
        <v>630</v>
      </c>
      <c r="B480" s="154" t="s">
        <v>612</v>
      </c>
      <c r="C480" s="155" t="s">
        <v>524</v>
      </c>
      <c r="D480" s="155" t="s">
        <v>518</v>
      </c>
      <c r="E480" s="154" t="s">
        <v>644</v>
      </c>
      <c r="F480" s="154" t="s">
        <v>631</v>
      </c>
      <c r="G480" s="156">
        <v>40000</v>
      </c>
      <c r="H480" s="152"/>
      <c r="I480" s="152"/>
      <c r="J480" s="152"/>
      <c r="K480" s="152"/>
      <c r="L480" s="152"/>
      <c r="M480" s="152"/>
    </row>
    <row r="481" spans="1:13" ht="16.5">
      <c r="A481" s="157" t="s">
        <v>926</v>
      </c>
      <c r="B481" s="154" t="s">
        <v>612</v>
      </c>
      <c r="C481" s="155" t="s">
        <v>524</v>
      </c>
      <c r="D481" s="155" t="s">
        <v>524</v>
      </c>
      <c r="E481" s="154"/>
      <c r="F481" s="154"/>
      <c r="G481" s="156">
        <v>101059526.82</v>
      </c>
      <c r="H481" s="152"/>
      <c r="I481" s="152"/>
      <c r="J481" s="152"/>
      <c r="K481" s="152"/>
      <c r="L481" s="152"/>
      <c r="M481" s="152"/>
    </row>
    <row r="482" spans="1:13" ht="16.5">
      <c r="A482" s="157" t="s">
        <v>4</v>
      </c>
      <c r="B482" s="154" t="s">
        <v>612</v>
      </c>
      <c r="C482" s="155" t="s">
        <v>524</v>
      </c>
      <c r="D482" s="155" t="s">
        <v>524</v>
      </c>
      <c r="E482" s="154" t="s">
        <v>61</v>
      </c>
      <c r="F482" s="154"/>
      <c r="G482" s="156">
        <v>13978486.6</v>
      </c>
      <c r="H482" s="152"/>
      <c r="I482" s="152"/>
      <c r="J482" s="152"/>
      <c r="K482" s="152"/>
      <c r="L482" s="152"/>
      <c r="M482" s="152"/>
    </row>
    <row r="483" spans="1:13" ht="16.5">
      <c r="A483" s="157" t="s">
        <v>702</v>
      </c>
      <c r="B483" s="154" t="s">
        <v>612</v>
      </c>
      <c r="C483" s="155" t="s">
        <v>524</v>
      </c>
      <c r="D483" s="155" t="s">
        <v>524</v>
      </c>
      <c r="E483" s="154" t="s">
        <v>752</v>
      </c>
      <c r="F483" s="154"/>
      <c r="G483" s="156">
        <v>13978486.6</v>
      </c>
      <c r="H483" s="152"/>
      <c r="I483" s="152"/>
      <c r="J483" s="152"/>
      <c r="K483" s="152"/>
      <c r="L483" s="152"/>
      <c r="M483" s="152"/>
    </row>
    <row r="484" spans="1:13" ht="67.5">
      <c r="A484" s="157" t="s">
        <v>6</v>
      </c>
      <c r="B484" s="154" t="s">
        <v>612</v>
      </c>
      <c r="C484" s="155" t="s">
        <v>524</v>
      </c>
      <c r="D484" s="155" t="s">
        <v>524</v>
      </c>
      <c r="E484" s="154" t="s">
        <v>752</v>
      </c>
      <c r="F484" s="154" t="s">
        <v>41</v>
      </c>
      <c r="G484" s="156">
        <v>13175783.06</v>
      </c>
      <c r="H484" s="152"/>
      <c r="I484" s="152"/>
      <c r="J484" s="152"/>
      <c r="K484" s="152"/>
      <c r="L484" s="152"/>
      <c r="M484" s="152"/>
    </row>
    <row r="485" spans="1:13" ht="16.5">
      <c r="A485" s="157" t="s">
        <v>624</v>
      </c>
      <c r="B485" s="154" t="s">
        <v>612</v>
      </c>
      <c r="C485" s="155" t="s">
        <v>524</v>
      </c>
      <c r="D485" s="155" t="s">
        <v>524</v>
      </c>
      <c r="E485" s="154" t="s">
        <v>752</v>
      </c>
      <c r="F485" s="154" t="s">
        <v>625</v>
      </c>
      <c r="G485" s="156">
        <v>9434467.32</v>
      </c>
      <c r="H485" s="152"/>
      <c r="I485" s="152"/>
      <c r="J485" s="152"/>
      <c r="K485" s="152"/>
      <c r="L485" s="152"/>
      <c r="M485" s="152"/>
    </row>
    <row r="486" spans="1:13" ht="33.75">
      <c r="A486" s="157" t="s">
        <v>652</v>
      </c>
      <c r="B486" s="154" t="s">
        <v>612</v>
      </c>
      <c r="C486" s="155" t="s">
        <v>524</v>
      </c>
      <c r="D486" s="155" t="s">
        <v>524</v>
      </c>
      <c r="E486" s="154" t="s">
        <v>752</v>
      </c>
      <c r="F486" s="154" t="s">
        <v>653</v>
      </c>
      <c r="G486" s="156">
        <v>906765.13</v>
      </c>
      <c r="H486" s="152"/>
      <c r="I486" s="152"/>
      <c r="J486" s="152"/>
      <c r="K486" s="152"/>
      <c r="L486" s="152"/>
      <c r="M486" s="152"/>
    </row>
    <row r="487" spans="1:13" ht="51">
      <c r="A487" s="157" t="s">
        <v>626</v>
      </c>
      <c r="B487" s="154" t="s">
        <v>612</v>
      </c>
      <c r="C487" s="155" t="s">
        <v>524</v>
      </c>
      <c r="D487" s="155" t="s">
        <v>524</v>
      </c>
      <c r="E487" s="154" t="s">
        <v>752</v>
      </c>
      <c r="F487" s="154" t="s">
        <v>627</v>
      </c>
      <c r="G487" s="156">
        <v>2834550.61</v>
      </c>
      <c r="H487" s="152"/>
      <c r="I487" s="152"/>
      <c r="J487" s="152"/>
      <c r="K487" s="152"/>
      <c r="L487" s="152"/>
      <c r="M487" s="152"/>
    </row>
    <row r="488" spans="1:13" ht="33.75">
      <c r="A488" s="157" t="s">
        <v>7</v>
      </c>
      <c r="B488" s="154" t="s">
        <v>612</v>
      </c>
      <c r="C488" s="155" t="s">
        <v>524</v>
      </c>
      <c r="D488" s="155" t="s">
        <v>524</v>
      </c>
      <c r="E488" s="154" t="s">
        <v>752</v>
      </c>
      <c r="F488" s="154" t="s">
        <v>70</v>
      </c>
      <c r="G488" s="156">
        <v>802703.54</v>
      </c>
      <c r="H488" s="152"/>
      <c r="I488" s="152"/>
      <c r="J488" s="152"/>
      <c r="K488" s="152"/>
      <c r="L488" s="152"/>
      <c r="M488" s="152"/>
    </row>
    <row r="489" spans="1:13" ht="33.75">
      <c r="A489" s="157" t="s">
        <v>630</v>
      </c>
      <c r="B489" s="154" t="s">
        <v>612</v>
      </c>
      <c r="C489" s="155" t="s">
        <v>524</v>
      </c>
      <c r="D489" s="155" t="s">
        <v>524</v>
      </c>
      <c r="E489" s="154" t="s">
        <v>752</v>
      </c>
      <c r="F489" s="154" t="s">
        <v>631</v>
      </c>
      <c r="G489" s="156">
        <v>626414.54</v>
      </c>
      <c r="H489" s="152"/>
      <c r="I489" s="152"/>
      <c r="J489" s="152"/>
      <c r="K489" s="152"/>
      <c r="L489" s="152"/>
      <c r="M489" s="152"/>
    </row>
    <row r="490" spans="1:13" ht="33.75">
      <c r="A490" s="157" t="s">
        <v>632</v>
      </c>
      <c r="B490" s="154" t="s">
        <v>612</v>
      </c>
      <c r="C490" s="155" t="s">
        <v>524</v>
      </c>
      <c r="D490" s="155" t="s">
        <v>524</v>
      </c>
      <c r="E490" s="154" t="s">
        <v>752</v>
      </c>
      <c r="F490" s="154" t="s">
        <v>633</v>
      </c>
      <c r="G490" s="156">
        <v>176289</v>
      </c>
      <c r="H490" s="152"/>
      <c r="I490" s="152"/>
      <c r="J490" s="152"/>
      <c r="K490" s="152"/>
      <c r="L490" s="152"/>
      <c r="M490" s="152"/>
    </row>
    <row r="491" spans="1:13" ht="33.75">
      <c r="A491" s="157" t="s">
        <v>62</v>
      </c>
      <c r="B491" s="154" t="s">
        <v>612</v>
      </c>
      <c r="C491" s="155" t="s">
        <v>524</v>
      </c>
      <c r="D491" s="155" t="s">
        <v>524</v>
      </c>
      <c r="E491" s="154" t="s">
        <v>63</v>
      </c>
      <c r="F491" s="154"/>
      <c r="G491" s="156">
        <v>8504530.08</v>
      </c>
      <c r="H491" s="152"/>
      <c r="I491" s="152"/>
      <c r="J491" s="152"/>
      <c r="K491" s="152"/>
      <c r="L491" s="152"/>
      <c r="M491" s="152"/>
    </row>
    <row r="492" spans="1:13" ht="51">
      <c r="A492" s="157" t="s">
        <v>927</v>
      </c>
      <c r="B492" s="154" t="s">
        <v>612</v>
      </c>
      <c r="C492" s="155" t="s">
        <v>524</v>
      </c>
      <c r="D492" s="155" t="s">
        <v>524</v>
      </c>
      <c r="E492" s="154" t="s">
        <v>753</v>
      </c>
      <c r="F492" s="154"/>
      <c r="G492" s="156">
        <v>97949.99</v>
      </c>
      <c r="H492" s="152"/>
      <c r="I492" s="152"/>
      <c r="J492" s="152"/>
      <c r="K492" s="152"/>
      <c r="L492" s="152"/>
      <c r="M492" s="152"/>
    </row>
    <row r="493" spans="1:13" ht="33.75">
      <c r="A493" s="157" t="s">
        <v>7</v>
      </c>
      <c r="B493" s="154" t="s">
        <v>612</v>
      </c>
      <c r="C493" s="155" t="s">
        <v>524</v>
      </c>
      <c r="D493" s="155" t="s">
        <v>524</v>
      </c>
      <c r="E493" s="154" t="s">
        <v>753</v>
      </c>
      <c r="F493" s="154" t="s">
        <v>70</v>
      </c>
      <c r="G493" s="156">
        <v>97949.99</v>
      </c>
      <c r="H493" s="152"/>
      <c r="I493" s="152"/>
      <c r="J493" s="152"/>
      <c r="K493" s="152"/>
      <c r="L493" s="152"/>
      <c r="M493" s="152"/>
    </row>
    <row r="494" spans="1:13" ht="33.75">
      <c r="A494" s="157" t="s">
        <v>630</v>
      </c>
      <c r="B494" s="154" t="s">
        <v>612</v>
      </c>
      <c r="C494" s="155" t="s">
        <v>524</v>
      </c>
      <c r="D494" s="155" t="s">
        <v>524</v>
      </c>
      <c r="E494" s="154" t="s">
        <v>753</v>
      </c>
      <c r="F494" s="154" t="s">
        <v>631</v>
      </c>
      <c r="G494" s="156">
        <v>5752</v>
      </c>
      <c r="H494" s="152"/>
      <c r="I494" s="152"/>
      <c r="J494" s="152"/>
      <c r="K494" s="152"/>
      <c r="L494" s="152"/>
      <c r="M494" s="152"/>
    </row>
    <row r="495" spans="1:13" ht="33.75">
      <c r="A495" s="157" t="s">
        <v>632</v>
      </c>
      <c r="B495" s="154" t="s">
        <v>612</v>
      </c>
      <c r="C495" s="155" t="s">
        <v>524</v>
      </c>
      <c r="D495" s="155" t="s">
        <v>524</v>
      </c>
      <c r="E495" s="154" t="s">
        <v>753</v>
      </c>
      <c r="F495" s="154" t="s">
        <v>633</v>
      </c>
      <c r="G495" s="156">
        <v>92197.99</v>
      </c>
      <c r="H495" s="152"/>
      <c r="I495" s="152"/>
      <c r="J495" s="152"/>
      <c r="K495" s="152"/>
      <c r="L495" s="152"/>
      <c r="M495" s="152"/>
    </row>
    <row r="496" spans="1:13" ht="33.75">
      <c r="A496" s="157" t="s">
        <v>754</v>
      </c>
      <c r="B496" s="154" t="s">
        <v>612</v>
      </c>
      <c r="C496" s="155" t="s">
        <v>524</v>
      </c>
      <c r="D496" s="155" t="s">
        <v>524</v>
      </c>
      <c r="E496" s="154" t="s">
        <v>755</v>
      </c>
      <c r="F496" s="154"/>
      <c r="G496" s="156">
        <v>5591292.99</v>
      </c>
      <c r="H496" s="152"/>
      <c r="I496" s="152"/>
      <c r="J496" s="152"/>
      <c r="K496" s="152"/>
      <c r="L496" s="152"/>
      <c r="M496" s="152"/>
    </row>
    <row r="497" spans="1:13" ht="33.75">
      <c r="A497" s="157" t="s">
        <v>7</v>
      </c>
      <c r="B497" s="154" t="s">
        <v>612</v>
      </c>
      <c r="C497" s="155" t="s">
        <v>524</v>
      </c>
      <c r="D497" s="155" t="s">
        <v>524</v>
      </c>
      <c r="E497" s="154" t="s">
        <v>755</v>
      </c>
      <c r="F497" s="154" t="s">
        <v>70</v>
      </c>
      <c r="G497" s="156">
        <v>1050180.99</v>
      </c>
      <c r="H497" s="152"/>
      <c r="I497" s="152"/>
      <c r="J497" s="152"/>
      <c r="K497" s="152"/>
      <c r="L497" s="152"/>
      <c r="M497" s="152"/>
    </row>
    <row r="498" spans="1:13" ht="33.75">
      <c r="A498" s="157" t="s">
        <v>632</v>
      </c>
      <c r="B498" s="154" t="s">
        <v>612</v>
      </c>
      <c r="C498" s="155" t="s">
        <v>524</v>
      </c>
      <c r="D498" s="155" t="s">
        <v>524</v>
      </c>
      <c r="E498" s="154" t="s">
        <v>755</v>
      </c>
      <c r="F498" s="154" t="s">
        <v>633</v>
      </c>
      <c r="G498" s="156">
        <v>1050180.99</v>
      </c>
      <c r="H498" s="152"/>
      <c r="I498" s="152"/>
      <c r="J498" s="152"/>
      <c r="K498" s="152"/>
      <c r="L498" s="152"/>
      <c r="M498" s="152"/>
    </row>
    <row r="499" spans="1:13" ht="16.5">
      <c r="A499" s="157" t="s">
        <v>8</v>
      </c>
      <c r="B499" s="154" t="s">
        <v>612</v>
      </c>
      <c r="C499" s="155" t="s">
        <v>524</v>
      </c>
      <c r="D499" s="155" t="s">
        <v>524</v>
      </c>
      <c r="E499" s="154" t="s">
        <v>755</v>
      </c>
      <c r="F499" s="154" t="s">
        <v>75</v>
      </c>
      <c r="G499" s="156">
        <v>4541112</v>
      </c>
      <c r="H499" s="152"/>
      <c r="I499" s="152"/>
      <c r="J499" s="152"/>
      <c r="K499" s="152"/>
      <c r="L499" s="152"/>
      <c r="M499" s="152"/>
    </row>
    <row r="500" spans="1:13" ht="33.75">
      <c r="A500" s="157" t="s">
        <v>638</v>
      </c>
      <c r="B500" s="154" t="s">
        <v>612</v>
      </c>
      <c r="C500" s="155" t="s">
        <v>524</v>
      </c>
      <c r="D500" s="155" t="s">
        <v>524</v>
      </c>
      <c r="E500" s="154" t="s">
        <v>755</v>
      </c>
      <c r="F500" s="154" t="s">
        <v>639</v>
      </c>
      <c r="G500" s="156">
        <v>3448280</v>
      </c>
      <c r="H500" s="152"/>
      <c r="I500" s="152"/>
      <c r="J500" s="152"/>
      <c r="K500" s="152"/>
      <c r="L500" s="152"/>
      <c r="M500" s="152"/>
    </row>
    <row r="501" spans="1:13" ht="16.5">
      <c r="A501" s="157" t="s">
        <v>691</v>
      </c>
      <c r="B501" s="154" t="s">
        <v>612</v>
      </c>
      <c r="C501" s="155" t="s">
        <v>524</v>
      </c>
      <c r="D501" s="155" t="s">
        <v>524</v>
      </c>
      <c r="E501" s="154" t="s">
        <v>755</v>
      </c>
      <c r="F501" s="154" t="s">
        <v>692</v>
      </c>
      <c r="G501" s="156">
        <v>978346</v>
      </c>
      <c r="H501" s="152"/>
      <c r="I501" s="152"/>
      <c r="J501" s="152"/>
      <c r="K501" s="152"/>
      <c r="L501" s="152"/>
      <c r="M501" s="152"/>
    </row>
    <row r="502" spans="1:13" ht="16.5">
      <c r="A502" s="157" t="s">
        <v>693</v>
      </c>
      <c r="B502" s="154" t="s">
        <v>612</v>
      </c>
      <c r="C502" s="155" t="s">
        <v>524</v>
      </c>
      <c r="D502" s="155" t="s">
        <v>524</v>
      </c>
      <c r="E502" s="154" t="s">
        <v>755</v>
      </c>
      <c r="F502" s="154" t="s">
        <v>694</v>
      </c>
      <c r="G502" s="156">
        <v>114486</v>
      </c>
      <c r="H502" s="152"/>
      <c r="I502" s="152"/>
      <c r="J502" s="152"/>
      <c r="K502" s="152"/>
      <c r="L502" s="152"/>
      <c r="M502" s="152"/>
    </row>
    <row r="503" spans="1:13" ht="33.75">
      <c r="A503" s="157" t="s">
        <v>756</v>
      </c>
      <c r="B503" s="154" t="s">
        <v>612</v>
      </c>
      <c r="C503" s="155" t="s">
        <v>524</v>
      </c>
      <c r="D503" s="155" t="s">
        <v>524</v>
      </c>
      <c r="E503" s="154" t="s">
        <v>757</v>
      </c>
      <c r="F503" s="154"/>
      <c r="G503" s="156">
        <v>2169190</v>
      </c>
      <c r="H503" s="152"/>
      <c r="I503" s="152"/>
      <c r="J503" s="152"/>
      <c r="K503" s="152"/>
      <c r="L503" s="152"/>
      <c r="M503" s="152"/>
    </row>
    <row r="504" spans="1:13" ht="33.75">
      <c r="A504" s="157" t="s">
        <v>7</v>
      </c>
      <c r="B504" s="154" t="s">
        <v>612</v>
      </c>
      <c r="C504" s="155" t="s">
        <v>524</v>
      </c>
      <c r="D504" s="155" t="s">
        <v>524</v>
      </c>
      <c r="E504" s="154" t="s">
        <v>757</v>
      </c>
      <c r="F504" s="154" t="s">
        <v>70</v>
      </c>
      <c r="G504" s="156">
        <v>12000</v>
      </c>
      <c r="H504" s="152"/>
      <c r="I504" s="152"/>
      <c r="J504" s="152"/>
      <c r="K504" s="152"/>
      <c r="L504" s="152"/>
      <c r="M504" s="152"/>
    </row>
    <row r="505" spans="1:13" ht="33.75">
      <c r="A505" s="157" t="s">
        <v>630</v>
      </c>
      <c r="B505" s="154" t="s">
        <v>612</v>
      </c>
      <c r="C505" s="155" t="s">
        <v>524</v>
      </c>
      <c r="D505" s="155" t="s">
        <v>524</v>
      </c>
      <c r="E505" s="154" t="s">
        <v>757</v>
      </c>
      <c r="F505" s="154" t="s">
        <v>631</v>
      </c>
      <c r="G505" s="156">
        <v>12000</v>
      </c>
      <c r="H505" s="152"/>
      <c r="I505" s="152"/>
      <c r="J505" s="152"/>
      <c r="K505" s="152"/>
      <c r="L505" s="152"/>
      <c r="M505" s="152"/>
    </row>
    <row r="506" spans="1:13" ht="16.5">
      <c r="A506" s="157" t="s">
        <v>8</v>
      </c>
      <c r="B506" s="154" t="s">
        <v>612</v>
      </c>
      <c r="C506" s="155" t="s">
        <v>524</v>
      </c>
      <c r="D506" s="155" t="s">
        <v>524</v>
      </c>
      <c r="E506" s="154" t="s">
        <v>757</v>
      </c>
      <c r="F506" s="154" t="s">
        <v>75</v>
      </c>
      <c r="G506" s="156">
        <v>2157190</v>
      </c>
      <c r="H506" s="152"/>
      <c r="I506" s="152"/>
      <c r="J506" s="152"/>
      <c r="K506" s="152"/>
      <c r="L506" s="152"/>
      <c r="M506" s="152"/>
    </row>
    <row r="507" spans="1:13" ht="16.5">
      <c r="A507" s="157" t="s">
        <v>693</v>
      </c>
      <c r="B507" s="154" t="s">
        <v>612</v>
      </c>
      <c r="C507" s="155" t="s">
        <v>524</v>
      </c>
      <c r="D507" s="155" t="s">
        <v>524</v>
      </c>
      <c r="E507" s="154" t="s">
        <v>757</v>
      </c>
      <c r="F507" s="154" t="s">
        <v>694</v>
      </c>
      <c r="G507" s="156">
        <v>2157190</v>
      </c>
      <c r="H507" s="152"/>
      <c r="I507" s="152"/>
      <c r="J507" s="152"/>
      <c r="K507" s="152"/>
      <c r="L507" s="152"/>
      <c r="M507" s="152"/>
    </row>
    <row r="508" spans="1:13" ht="16.5">
      <c r="A508" s="157" t="s">
        <v>758</v>
      </c>
      <c r="B508" s="154" t="s">
        <v>612</v>
      </c>
      <c r="C508" s="155" t="s">
        <v>524</v>
      </c>
      <c r="D508" s="155" t="s">
        <v>524</v>
      </c>
      <c r="E508" s="154" t="s">
        <v>759</v>
      </c>
      <c r="F508" s="154"/>
      <c r="G508" s="156">
        <v>586168.1</v>
      </c>
      <c r="H508" s="152"/>
      <c r="I508" s="152"/>
      <c r="J508" s="152"/>
      <c r="K508" s="152"/>
      <c r="L508" s="152"/>
      <c r="M508" s="152"/>
    </row>
    <row r="509" spans="1:13" ht="67.5">
      <c r="A509" s="157" t="s">
        <v>6</v>
      </c>
      <c r="B509" s="154" t="s">
        <v>612</v>
      </c>
      <c r="C509" s="155" t="s">
        <v>524</v>
      </c>
      <c r="D509" s="155" t="s">
        <v>524</v>
      </c>
      <c r="E509" s="154" t="s">
        <v>759</v>
      </c>
      <c r="F509" s="154" t="s">
        <v>41</v>
      </c>
      <c r="G509" s="156">
        <v>207779.8</v>
      </c>
      <c r="H509" s="152"/>
      <c r="I509" s="152"/>
      <c r="J509" s="152"/>
      <c r="K509" s="152"/>
      <c r="L509" s="152"/>
      <c r="M509" s="152"/>
    </row>
    <row r="510" spans="1:13" ht="51">
      <c r="A510" s="157" t="s">
        <v>741</v>
      </c>
      <c r="B510" s="154" t="s">
        <v>612</v>
      </c>
      <c r="C510" s="155" t="s">
        <v>524</v>
      </c>
      <c r="D510" s="155" t="s">
        <v>524</v>
      </c>
      <c r="E510" s="154" t="s">
        <v>759</v>
      </c>
      <c r="F510" s="154" t="s">
        <v>742</v>
      </c>
      <c r="G510" s="156">
        <v>207779.8</v>
      </c>
      <c r="H510" s="152"/>
      <c r="I510" s="152"/>
      <c r="J510" s="152"/>
      <c r="K510" s="152"/>
      <c r="L510" s="152"/>
      <c r="M510" s="152"/>
    </row>
    <row r="511" spans="1:13" ht="33.75">
      <c r="A511" s="157" t="s">
        <v>7</v>
      </c>
      <c r="B511" s="154" t="s">
        <v>612</v>
      </c>
      <c r="C511" s="155" t="s">
        <v>524</v>
      </c>
      <c r="D511" s="155" t="s">
        <v>524</v>
      </c>
      <c r="E511" s="154" t="s">
        <v>759</v>
      </c>
      <c r="F511" s="154" t="s">
        <v>70</v>
      </c>
      <c r="G511" s="156">
        <v>378388.3</v>
      </c>
      <c r="H511" s="152"/>
      <c r="I511" s="152"/>
      <c r="J511" s="152"/>
      <c r="K511" s="152"/>
      <c r="L511" s="152"/>
      <c r="M511" s="152"/>
    </row>
    <row r="512" spans="1:13" ht="33.75">
      <c r="A512" s="157" t="s">
        <v>632</v>
      </c>
      <c r="B512" s="154" t="s">
        <v>612</v>
      </c>
      <c r="C512" s="155" t="s">
        <v>524</v>
      </c>
      <c r="D512" s="155" t="s">
        <v>524</v>
      </c>
      <c r="E512" s="154" t="s">
        <v>759</v>
      </c>
      <c r="F512" s="154" t="s">
        <v>633</v>
      </c>
      <c r="G512" s="156">
        <v>378388.3</v>
      </c>
      <c r="H512" s="152"/>
      <c r="I512" s="152"/>
      <c r="J512" s="152"/>
      <c r="K512" s="152"/>
      <c r="L512" s="152"/>
      <c r="M512" s="152"/>
    </row>
    <row r="513" spans="1:13" ht="33.75">
      <c r="A513" s="157" t="s">
        <v>760</v>
      </c>
      <c r="B513" s="154" t="s">
        <v>612</v>
      </c>
      <c r="C513" s="155" t="s">
        <v>524</v>
      </c>
      <c r="D513" s="155" t="s">
        <v>524</v>
      </c>
      <c r="E513" s="154" t="s">
        <v>761</v>
      </c>
      <c r="F513" s="154"/>
      <c r="G513" s="156">
        <v>59929</v>
      </c>
      <c r="H513" s="152"/>
      <c r="I513" s="152"/>
      <c r="J513" s="152"/>
      <c r="K513" s="152"/>
      <c r="L513" s="152"/>
      <c r="M513" s="152"/>
    </row>
    <row r="514" spans="1:13" ht="33.75">
      <c r="A514" s="157" t="s">
        <v>7</v>
      </c>
      <c r="B514" s="154" t="s">
        <v>612</v>
      </c>
      <c r="C514" s="155" t="s">
        <v>524</v>
      </c>
      <c r="D514" s="155" t="s">
        <v>524</v>
      </c>
      <c r="E514" s="154" t="s">
        <v>761</v>
      </c>
      <c r="F514" s="154" t="s">
        <v>70</v>
      </c>
      <c r="G514" s="156">
        <v>59929</v>
      </c>
      <c r="H514" s="152"/>
      <c r="I514" s="152"/>
      <c r="J514" s="152"/>
      <c r="K514" s="152"/>
      <c r="L514" s="152"/>
      <c r="M514" s="152"/>
    </row>
    <row r="515" spans="1:13" ht="33.75">
      <c r="A515" s="157" t="s">
        <v>630</v>
      </c>
      <c r="B515" s="154" t="s">
        <v>612</v>
      </c>
      <c r="C515" s="155" t="s">
        <v>524</v>
      </c>
      <c r="D515" s="155" t="s">
        <v>524</v>
      </c>
      <c r="E515" s="154" t="s">
        <v>761</v>
      </c>
      <c r="F515" s="154" t="s">
        <v>631</v>
      </c>
      <c r="G515" s="156">
        <v>44712</v>
      </c>
      <c r="H515" s="152"/>
      <c r="I515" s="152"/>
      <c r="J515" s="152"/>
      <c r="K515" s="152"/>
      <c r="L515" s="152"/>
      <c r="M515" s="152"/>
    </row>
    <row r="516" spans="1:13" ht="33.75">
      <c r="A516" s="157" t="s">
        <v>632</v>
      </c>
      <c r="B516" s="154" t="s">
        <v>612</v>
      </c>
      <c r="C516" s="155" t="s">
        <v>524</v>
      </c>
      <c r="D516" s="155" t="s">
        <v>524</v>
      </c>
      <c r="E516" s="154" t="s">
        <v>761</v>
      </c>
      <c r="F516" s="154" t="s">
        <v>633</v>
      </c>
      <c r="G516" s="156">
        <v>15217</v>
      </c>
      <c r="H516" s="152"/>
      <c r="I516" s="152"/>
      <c r="J516" s="152"/>
      <c r="K516" s="152"/>
      <c r="L516" s="152"/>
      <c r="M516" s="152"/>
    </row>
    <row r="517" spans="1:13" ht="33.75">
      <c r="A517" s="157" t="s">
        <v>920</v>
      </c>
      <c r="B517" s="154" t="s">
        <v>612</v>
      </c>
      <c r="C517" s="155" t="s">
        <v>524</v>
      </c>
      <c r="D517" s="155" t="s">
        <v>524</v>
      </c>
      <c r="E517" s="154" t="s">
        <v>65</v>
      </c>
      <c r="F517" s="154"/>
      <c r="G517" s="156">
        <v>683246.05</v>
      </c>
      <c r="H517" s="152"/>
      <c r="I517" s="152"/>
      <c r="J517" s="152"/>
      <c r="K517" s="152"/>
      <c r="L517" s="152"/>
      <c r="M517" s="152"/>
    </row>
    <row r="518" spans="1:13" ht="33.75">
      <c r="A518" s="157" t="s">
        <v>762</v>
      </c>
      <c r="B518" s="154" t="s">
        <v>612</v>
      </c>
      <c r="C518" s="155" t="s">
        <v>524</v>
      </c>
      <c r="D518" s="155" t="s">
        <v>524</v>
      </c>
      <c r="E518" s="154" t="s">
        <v>763</v>
      </c>
      <c r="F518" s="154"/>
      <c r="G518" s="156">
        <v>683246.05</v>
      </c>
      <c r="H518" s="152"/>
      <c r="I518" s="152"/>
      <c r="J518" s="152"/>
      <c r="K518" s="152"/>
      <c r="L518" s="152"/>
      <c r="M518" s="152"/>
    </row>
    <row r="519" spans="1:13" ht="33.75">
      <c r="A519" s="157" t="s">
        <v>7</v>
      </c>
      <c r="B519" s="154" t="s">
        <v>612</v>
      </c>
      <c r="C519" s="155" t="s">
        <v>524</v>
      </c>
      <c r="D519" s="155" t="s">
        <v>524</v>
      </c>
      <c r="E519" s="154" t="s">
        <v>763</v>
      </c>
      <c r="F519" s="154" t="s">
        <v>70</v>
      </c>
      <c r="G519" s="156">
        <v>230846.05</v>
      </c>
      <c r="H519" s="152"/>
      <c r="I519" s="152"/>
      <c r="J519" s="152"/>
      <c r="K519" s="152"/>
      <c r="L519" s="152"/>
      <c r="M519" s="152"/>
    </row>
    <row r="520" spans="1:13" ht="33.75">
      <c r="A520" s="157" t="s">
        <v>632</v>
      </c>
      <c r="B520" s="154" t="s">
        <v>612</v>
      </c>
      <c r="C520" s="155" t="s">
        <v>524</v>
      </c>
      <c r="D520" s="155" t="s">
        <v>524</v>
      </c>
      <c r="E520" s="154" t="s">
        <v>763</v>
      </c>
      <c r="F520" s="154" t="s">
        <v>633</v>
      </c>
      <c r="G520" s="156">
        <v>230846.05</v>
      </c>
      <c r="H520" s="152"/>
      <c r="I520" s="152"/>
      <c r="J520" s="152"/>
      <c r="K520" s="152"/>
      <c r="L520" s="152"/>
      <c r="M520" s="152"/>
    </row>
    <row r="521" spans="1:13" ht="16.5">
      <c r="A521" s="157" t="s">
        <v>8</v>
      </c>
      <c r="B521" s="154" t="s">
        <v>612</v>
      </c>
      <c r="C521" s="155" t="s">
        <v>524</v>
      </c>
      <c r="D521" s="155" t="s">
        <v>524</v>
      </c>
      <c r="E521" s="154" t="s">
        <v>763</v>
      </c>
      <c r="F521" s="154" t="s">
        <v>75</v>
      </c>
      <c r="G521" s="156">
        <v>452400</v>
      </c>
      <c r="H521" s="152"/>
      <c r="I521" s="152"/>
      <c r="J521" s="152"/>
      <c r="K521" s="152"/>
      <c r="L521" s="152"/>
      <c r="M521" s="152"/>
    </row>
    <row r="522" spans="1:13" ht="16.5">
      <c r="A522" s="157" t="s">
        <v>691</v>
      </c>
      <c r="B522" s="154" t="s">
        <v>612</v>
      </c>
      <c r="C522" s="155" t="s">
        <v>524</v>
      </c>
      <c r="D522" s="155" t="s">
        <v>524</v>
      </c>
      <c r="E522" s="154" t="s">
        <v>763</v>
      </c>
      <c r="F522" s="154" t="s">
        <v>692</v>
      </c>
      <c r="G522" s="156">
        <v>452400</v>
      </c>
      <c r="H522" s="152"/>
      <c r="I522" s="152"/>
      <c r="J522" s="152"/>
      <c r="K522" s="152"/>
      <c r="L522" s="152"/>
      <c r="M522" s="152"/>
    </row>
    <row r="523" spans="1:13" ht="33.75">
      <c r="A523" s="157" t="s">
        <v>921</v>
      </c>
      <c r="B523" s="154" t="s">
        <v>612</v>
      </c>
      <c r="C523" s="155" t="s">
        <v>524</v>
      </c>
      <c r="D523" s="155" t="s">
        <v>524</v>
      </c>
      <c r="E523" s="154" t="s">
        <v>69</v>
      </c>
      <c r="F523" s="154"/>
      <c r="G523" s="156">
        <v>327588.16</v>
      </c>
      <c r="H523" s="152"/>
      <c r="I523" s="152"/>
      <c r="J523" s="152"/>
      <c r="K523" s="152"/>
      <c r="L523" s="152"/>
      <c r="M523" s="152"/>
    </row>
    <row r="524" spans="1:13" ht="16.5">
      <c r="A524" s="157" t="s">
        <v>764</v>
      </c>
      <c r="B524" s="154" t="s">
        <v>612</v>
      </c>
      <c r="C524" s="155" t="s">
        <v>524</v>
      </c>
      <c r="D524" s="155" t="s">
        <v>524</v>
      </c>
      <c r="E524" s="154" t="s">
        <v>765</v>
      </c>
      <c r="F524" s="154"/>
      <c r="G524" s="156">
        <v>327588.16</v>
      </c>
      <c r="H524" s="152"/>
      <c r="I524" s="152"/>
      <c r="J524" s="152"/>
      <c r="K524" s="152"/>
      <c r="L524" s="152"/>
      <c r="M524" s="152"/>
    </row>
    <row r="525" spans="1:13" ht="33.75">
      <c r="A525" s="157" t="s">
        <v>7</v>
      </c>
      <c r="B525" s="154" t="s">
        <v>612</v>
      </c>
      <c r="C525" s="155" t="s">
        <v>524</v>
      </c>
      <c r="D525" s="155" t="s">
        <v>524</v>
      </c>
      <c r="E525" s="154" t="s">
        <v>765</v>
      </c>
      <c r="F525" s="154" t="s">
        <v>70</v>
      </c>
      <c r="G525" s="156">
        <v>327588.16</v>
      </c>
      <c r="H525" s="152"/>
      <c r="I525" s="152"/>
      <c r="J525" s="152"/>
      <c r="K525" s="152"/>
      <c r="L525" s="152"/>
      <c r="M525" s="152"/>
    </row>
    <row r="526" spans="1:13" ht="33.75">
      <c r="A526" s="157" t="s">
        <v>632</v>
      </c>
      <c r="B526" s="154" t="s">
        <v>612</v>
      </c>
      <c r="C526" s="155" t="s">
        <v>524</v>
      </c>
      <c r="D526" s="155" t="s">
        <v>524</v>
      </c>
      <c r="E526" s="154" t="s">
        <v>765</v>
      </c>
      <c r="F526" s="154" t="s">
        <v>633</v>
      </c>
      <c r="G526" s="156">
        <v>327588.16</v>
      </c>
      <c r="H526" s="152"/>
      <c r="I526" s="152"/>
      <c r="J526" s="152"/>
      <c r="K526" s="152"/>
      <c r="L526" s="152"/>
      <c r="M526" s="152"/>
    </row>
    <row r="527" spans="1:13" ht="16.5">
      <c r="A527" s="157" t="s">
        <v>19</v>
      </c>
      <c r="B527" s="154" t="s">
        <v>612</v>
      </c>
      <c r="C527" s="155" t="s">
        <v>524</v>
      </c>
      <c r="D527" s="155" t="s">
        <v>524</v>
      </c>
      <c r="E527" s="154" t="s">
        <v>20</v>
      </c>
      <c r="F527" s="154"/>
      <c r="G527" s="156">
        <v>77565675.93</v>
      </c>
      <c r="H527" s="152"/>
      <c r="I527" s="152"/>
      <c r="J527" s="152"/>
      <c r="K527" s="152"/>
      <c r="L527" s="152"/>
      <c r="M527" s="152"/>
    </row>
    <row r="528" spans="1:13" ht="16.5">
      <c r="A528" s="157" t="s">
        <v>766</v>
      </c>
      <c r="B528" s="154" t="s">
        <v>612</v>
      </c>
      <c r="C528" s="155" t="s">
        <v>524</v>
      </c>
      <c r="D528" s="155" t="s">
        <v>524</v>
      </c>
      <c r="E528" s="154" t="s">
        <v>767</v>
      </c>
      <c r="F528" s="154"/>
      <c r="G528" s="156">
        <v>69490396.08</v>
      </c>
      <c r="H528" s="152"/>
      <c r="I528" s="152"/>
      <c r="J528" s="152"/>
      <c r="K528" s="152"/>
      <c r="L528" s="152"/>
      <c r="M528" s="152"/>
    </row>
    <row r="529" spans="1:13" ht="67.5">
      <c r="A529" s="157" t="s">
        <v>6</v>
      </c>
      <c r="B529" s="154" t="s">
        <v>612</v>
      </c>
      <c r="C529" s="155" t="s">
        <v>524</v>
      </c>
      <c r="D529" s="155" t="s">
        <v>524</v>
      </c>
      <c r="E529" s="154" t="s">
        <v>767</v>
      </c>
      <c r="F529" s="154" t="s">
        <v>41</v>
      </c>
      <c r="G529" s="156">
        <v>14876730.99</v>
      </c>
      <c r="H529" s="152"/>
      <c r="I529" s="152"/>
      <c r="J529" s="152"/>
      <c r="K529" s="152"/>
      <c r="L529" s="152"/>
      <c r="M529" s="152"/>
    </row>
    <row r="530" spans="1:13" ht="16.5">
      <c r="A530" s="157" t="s">
        <v>624</v>
      </c>
      <c r="B530" s="154" t="s">
        <v>612</v>
      </c>
      <c r="C530" s="155" t="s">
        <v>524</v>
      </c>
      <c r="D530" s="155" t="s">
        <v>524</v>
      </c>
      <c r="E530" s="154" t="s">
        <v>767</v>
      </c>
      <c r="F530" s="154" t="s">
        <v>625</v>
      </c>
      <c r="G530" s="156">
        <v>11581755.9</v>
      </c>
      <c r="H530" s="152"/>
      <c r="I530" s="152"/>
      <c r="J530" s="152"/>
      <c r="K530" s="152"/>
      <c r="L530" s="152"/>
      <c r="M530" s="152"/>
    </row>
    <row r="531" spans="1:13" ht="33.75">
      <c r="A531" s="157" t="s">
        <v>652</v>
      </c>
      <c r="B531" s="154" t="s">
        <v>612</v>
      </c>
      <c r="C531" s="155" t="s">
        <v>524</v>
      </c>
      <c r="D531" s="155" t="s">
        <v>524</v>
      </c>
      <c r="E531" s="154" t="s">
        <v>767</v>
      </c>
      <c r="F531" s="154" t="s">
        <v>653</v>
      </c>
      <c r="G531" s="156">
        <v>68499</v>
      </c>
      <c r="H531" s="152"/>
      <c r="I531" s="152"/>
      <c r="J531" s="152"/>
      <c r="K531" s="152"/>
      <c r="L531" s="152"/>
      <c r="M531" s="152"/>
    </row>
    <row r="532" spans="1:13" ht="51">
      <c r="A532" s="157" t="s">
        <v>626</v>
      </c>
      <c r="B532" s="154" t="s">
        <v>612</v>
      </c>
      <c r="C532" s="155" t="s">
        <v>524</v>
      </c>
      <c r="D532" s="155" t="s">
        <v>524</v>
      </c>
      <c r="E532" s="154" t="s">
        <v>767</v>
      </c>
      <c r="F532" s="154" t="s">
        <v>627</v>
      </c>
      <c r="G532" s="156">
        <v>3226476.09</v>
      </c>
      <c r="H532" s="152"/>
      <c r="I532" s="152"/>
      <c r="J532" s="152"/>
      <c r="K532" s="152"/>
      <c r="L532" s="152"/>
      <c r="M532" s="152"/>
    </row>
    <row r="533" spans="1:13" ht="33.75">
      <c r="A533" s="157" t="s">
        <v>7</v>
      </c>
      <c r="B533" s="154" t="s">
        <v>612</v>
      </c>
      <c r="C533" s="155" t="s">
        <v>524</v>
      </c>
      <c r="D533" s="155" t="s">
        <v>524</v>
      </c>
      <c r="E533" s="154" t="s">
        <v>767</v>
      </c>
      <c r="F533" s="154" t="s">
        <v>70</v>
      </c>
      <c r="G533" s="156">
        <v>14861809.41</v>
      </c>
      <c r="H533" s="152"/>
      <c r="I533" s="152"/>
      <c r="J533" s="152"/>
      <c r="K533" s="152"/>
      <c r="L533" s="152"/>
      <c r="M533" s="152"/>
    </row>
    <row r="534" spans="1:13" ht="33.75">
      <c r="A534" s="157" t="s">
        <v>630</v>
      </c>
      <c r="B534" s="154" t="s">
        <v>612</v>
      </c>
      <c r="C534" s="155" t="s">
        <v>524</v>
      </c>
      <c r="D534" s="155" t="s">
        <v>524</v>
      </c>
      <c r="E534" s="154" t="s">
        <v>767</v>
      </c>
      <c r="F534" s="154" t="s">
        <v>631</v>
      </c>
      <c r="G534" s="156">
        <v>291000</v>
      </c>
      <c r="H534" s="152"/>
      <c r="I534" s="152"/>
      <c r="J534" s="152"/>
      <c r="K534" s="152"/>
      <c r="L534" s="152"/>
      <c r="M534" s="152"/>
    </row>
    <row r="535" spans="1:13" ht="33.75">
      <c r="A535" s="157" t="s">
        <v>632</v>
      </c>
      <c r="B535" s="154" t="s">
        <v>612</v>
      </c>
      <c r="C535" s="155" t="s">
        <v>524</v>
      </c>
      <c r="D535" s="155" t="s">
        <v>524</v>
      </c>
      <c r="E535" s="154" t="s">
        <v>767</v>
      </c>
      <c r="F535" s="154" t="s">
        <v>633</v>
      </c>
      <c r="G535" s="156">
        <v>14570809.41</v>
      </c>
      <c r="H535" s="152"/>
      <c r="I535" s="152"/>
      <c r="J535" s="152"/>
      <c r="K535" s="152"/>
      <c r="L535" s="152"/>
      <c r="M535" s="152"/>
    </row>
    <row r="536" spans="1:13" ht="33.75">
      <c r="A536" s="157" t="s">
        <v>16</v>
      </c>
      <c r="B536" s="154" t="s">
        <v>612</v>
      </c>
      <c r="C536" s="155" t="s">
        <v>524</v>
      </c>
      <c r="D536" s="155" t="s">
        <v>524</v>
      </c>
      <c r="E536" s="154" t="s">
        <v>767</v>
      </c>
      <c r="F536" s="154" t="s">
        <v>851</v>
      </c>
      <c r="G536" s="156">
        <v>39751855.68</v>
      </c>
      <c r="H536" s="152"/>
      <c r="I536" s="152"/>
      <c r="J536" s="152"/>
      <c r="K536" s="152"/>
      <c r="L536" s="152"/>
      <c r="M536" s="152"/>
    </row>
    <row r="537" spans="1:13" ht="67.5">
      <c r="A537" s="157" t="s">
        <v>679</v>
      </c>
      <c r="B537" s="154" t="s">
        <v>612</v>
      </c>
      <c r="C537" s="155" t="s">
        <v>524</v>
      </c>
      <c r="D537" s="155" t="s">
        <v>524</v>
      </c>
      <c r="E537" s="154" t="s">
        <v>767</v>
      </c>
      <c r="F537" s="154" t="s">
        <v>680</v>
      </c>
      <c r="G537" s="156">
        <v>39751855.68</v>
      </c>
      <c r="H537" s="152"/>
      <c r="I537" s="152"/>
      <c r="J537" s="152"/>
      <c r="K537" s="152"/>
      <c r="L537" s="152"/>
      <c r="M537" s="152"/>
    </row>
    <row r="538" spans="1:13" ht="33.75">
      <c r="A538" s="157" t="s">
        <v>768</v>
      </c>
      <c r="B538" s="154" t="s">
        <v>612</v>
      </c>
      <c r="C538" s="155" t="s">
        <v>524</v>
      </c>
      <c r="D538" s="155" t="s">
        <v>524</v>
      </c>
      <c r="E538" s="154" t="s">
        <v>769</v>
      </c>
      <c r="F538" s="154"/>
      <c r="G538" s="156">
        <v>4420919.85</v>
      </c>
      <c r="H538" s="152"/>
      <c r="I538" s="152"/>
      <c r="J538" s="152"/>
      <c r="K538" s="152"/>
      <c r="L538" s="152"/>
      <c r="M538" s="152"/>
    </row>
    <row r="539" spans="1:13" ht="33.75">
      <c r="A539" s="157" t="s">
        <v>7</v>
      </c>
      <c r="B539" s="154" t="s">
        <v>612</v>
      </c>
      <c r="C539" s="155" t="s">
        <v>524</v>
      </c>
      <c r="D539" s="155" t="s">
        <v>524</v>
      </c>
      <c r="E539" s="154" t="s">
        <v>769</v>
      </c>
      <c r="F539" s="154" t="s">
        <v>70</v>
      </c>
      <c r="G539" s="156">
        <v>1605184.14</v>
      </c>
      <c r="H539" s="152"/>
      <c r="I539" s="152"/>
      <c r="J539" s="152"/>
      <c r="K539" s="152"/>
      <c r="L539" s="152"/>
      <c r="M539" s="152"/>
    </row>
    <row r="540" spans="1:13" ht="33.75">
      <c r="A540" s="157" t="s">
        <v>632</v>
      </c>
      <c r="B540" s="154" t="s">
        <v>612</v>
      </c>
      <c r="C540" s="155" t="s">
        <v>524</v>
      </c>
      <c r="D540" s="155" t="s">
        <v>524</v>
      </c>
      <c r="E540" s="154" t="s">
        <v>769</v>
      </c>
      <c r="F540" s="154" t="s">
        <v>633</v>
      </c>
      <c r="G540" s="156">
        <v>1605184.14</v>
      </c>
      <c r="H540" s="152"/>
      <c r="I540" s="152"/>
      <c r="J540" s="152"/>
      <c r="K540" s="152"/>
      <c r="L540" s="152"/>
      <c r="M540" s="152"/>
    </row>
    <row r="541" spans="1:13" ht="33.75">
      <c r="A541" s="157" t="s">
        <v>16</v>
      </c>
      <c r="B541" s="154" t="s">
        <v>612</v>
      </c>
      <c r="C541" s="155" t="s">
        <v>524</v>
      </c>
      <c r="D541" s="155" t="s">
        <v>524</v>
      </c>
      <c r="E541" s="154" t="s">
        <v>769</v>
      </c>
      <c r="F541" s="154" t="s">
        <v>851</v>
      </c>
      <c r="G541" s="156">
        <v>2815735.71</v>
      </c>
      <c r="H541" s="152"/>
      <c r="I541" s="152"/>
      <c r="J541" s="152"/>
      <c r="K541" s="152"/>
      <c r="L541" s="152"/>
      <c r="M541" s="152"/>
    </row>
    <row r="542" spans="1:13" ht="67.5">
      <c r="A542" s="157" t="s">
        <v>679</v>
      </c>
      <c r="B542" s="154" t="s">
        <v>612</v>
      </c>
      <c r="C542" s="155" t="s">
        <v>524</v>
      </c>
      <c r="D542" s="155" t="s">
        <v>524</v>
      </c>
      <c r="E542" s="154" t="s">
        <v>769</v>
      </c>
      <c r="F542" s="154" t="s">
        <v>680</v>
      </c>
      <c r="G542" s="156">
        <v>2815735.71</v>
      </c>
      <c r="H542" s="152"/>
      <c r="I542" s="152"/>
      <c r="J542" s="152"/>
      <c r="K542" s="152"/>
      <c r="L542" s="152"/>
      <c r="M542" s="152"/>
    </row>
    <row r="543" spans="1:13" ht="51">
      <c r="A543" s="157" t="s">
        <v>904</v>
      </c>
      <c r="B543" s="154" t="s">
        <v>612</v>
      </c>
      <c r="C543" s="155" t="s">
        <v>524</v>
      </c>
      <c r="D543" s="155" t="s">
        <v>524</v>
      </c>
      <c r="E543" s="154" t="s">
        <v>873</v>
      </c>
      <c r="F543" s="154"/>
      <c r="G543" s="156">
        <v>3654360</v>
      </c>
      <c r="H543" s="152"/>
      <c r="I543" s="152"/>
      <c r="J543" s="152"/>
      <c r="K543" s="152"/>
      <c r="L543" s="152"/>
      <c r="M543" s="152"/>
    </row>
    <row r="544" spans="1:13" ht="33.75">
      <c r="A544" s="157" t="s">
        <v>16</v>
      </c>
      <c r="B544" s="154" t="s">
        <v>612</v>
      </c>
      <c r="C544" s="155" t="s">
        <v>524</v>
      </c>
      <c r="D544" s="155" t="s">
        <v>524</v>
      </c>
      <c r="E544" s="154" t="s">
        <v>873</v>
      </c>
      <c r="F544" s="154" t="s">
        <v>851</v>
      </c>
      <c r="G544" s="156">
        <v>3654360</v>
      </c>
      <c r="H544" s="152"/>
      <c r="I544" s="152"/>
      <c r="J544" s="152"/>
      <c r="K544" s="152"/>
      <c r="L544" s="152"/>
      <c r="M544" s="152"/>
    </row>
    <row r="545" spans="1:13" ht="67.5">
      <c r="A545" s="157" t="s">
        <v>679</v>
      </c>
      <c r="B545" s="154" t="s">
        <v>612</v>
      </c>
      <c r="C545" s="155" t="s">
        <v>524</v>
      </c>
      <c r="D545" s="155" t="s">
        <v>524</v>
      </c>
      <c r="E545" s="154" t="s">
        <v>873</v>
      </c>
      <c r="F545" s="154" t="s">
        <v>680</v>
      </c>
      <c r="G545" s="156">
        <v>3654360</v>
      </c>
      <c r="H545" s="152"/>
      <c r="I545" s="152"/>
      <c r="J545" s="152"/>
      <c r="K545" s="152"/>
      <c r="L545" s="152"/>
      <c r="M545" s="152"/>
    </row>
    <row r="546" spans="1:13" ht="16.5">
      <c r="A546" s="157" t="s">
        <v>551</v>
      </c>
      <c r="B546" s="154" t="s">
        <v>612</v>
      </c>
      <c r="C546" s="155" t="s">
        <v>524</v>
      </c>
      <c r="D546" s="155" t="s">
        <v>530</v>
      </c>
      <c r="E546" s="154"/>
      <c r="F546" s="154"/>
      <c r="G546" s="156">
        <v>81971205.01</v>
      </c>
      <c r="H546" s="152"/>
      <c r="I546" s="152"/>
      <c r="J546" s="152"/>
      <c r="K546" s="152"/>
      <c r="L546" s="152"/>
      <c r="M546" s="152"/>
    </row>
    <row r="547" spans="1:13" ht="16.5">
      <c r="A547" s="157" t="s">
        <v>922</v>
      </c>
      <c r="B547" s="154" t="s">
        <v>612</v>
      </c>
      <c r="C547" s="155" t="s">
        <v>524</v>
      </c>
      <c r="D547" s="155" t="s">
        <v>530</v>
      </c>
      <c r="E547" s="154" t="s">
        <v>5</v>
      </c>
      <c r="F547" s="154"/>
      <c r="G547" s="156">
        <v>79175006.83</v>
      </c>
      <c r="H547" s="152"/>
      <c r="I547" s="152"/>
      <c r="J547" s="152"/>
      <c r="K547" s="152"/>
      <c r="L547" s="152"/>
      <c r="M547" s="152"/>
    </row>
    <row r="548" spans="1:13" ht="33.75">
      <c r="A548" s="157" t="s">
        <v>650</v>
      </c>
      <c r="B548" s="154" t="s">
        <v>612</v>
      </c>
      <c r="C548" s="155" t="s">
        <v>524</v>
      </c>
      <c r="D548" s="155" t="s">
        <v>530</v>
      </c>
      <c r="E548" s="154" t="s">
        <v>770</v>
      </c>
      <c r="F548" s="154"/>
      <c r="G548" s="156">
        <v>79175006.83</v>
      </c>
      <c r="H548" s="152"/>
      <c r="I548" s="152"/>
      <c r="J548" s="152"/>
      <c r="K548" s="152"/>
      <c r="L548" s="152"/>
      <c r="M548" s="152"/>
    </row>
    <row r="549" spans="1:13" ht="67.5">
      <c r="A549" s="157" t="s">
        <v>6</v>
      </c>
      <c r="B549" s="154" t="s">
        <v>612</v>
      </c>
      <c r="C549" s="155" t="s">
        <v>524</v>
      </c>
      <c r="D549" s="155" t="s">
        <v>530</v>
      </c>
      <c r="E549" s="154" t="s">
        <v>770</v>
      </c>
      <c r="F549" s="154" t="s">
        <v>41</v>
      </c>
      <c r="G549" s="156">
        <v>65746998.99</v>
      </c>
      <c r="H549" s="152"/>
      <c r="I549" s="152"/>
      <c r="J549" s="152"/>
      <c r="K549" s="152"/>
      <c r="L549" s="152"/>
      <c r="M549" s="152"/>
    </row>
    <row r="550" spans="1:13" ht="16.5">
      <c r="A550" s="157" t="s">
        <v>624</v>
      </c>
      <c r="B550" s="154" t="s">
        <v>612</v>
      </c>
      <c r="C550" s="155" t="s">
        <v>524</v>
      </c>
      <c r="D550" s="155" t="s">
        <v>530</v>
      </c>
      <c r="E550" s="154" t="s">
        <v>770</v>
      </c>
      <c r="F550" s="154" t="s">
        <v>625</v>
      </c>
      <c r="G550" s="156">
        <v>48839187.96</v>
      </c>
      <c r="H550" s="152"/>
      <c r="I550" s="152"/>
      <c r="J550" s="152"/>
      <c r="K550" s="152"/>
      <c r="L550" s="152"/>
      <c r="M550" s="152"/>
    </row>
    <row r="551" spans="1:13" ht="33.75">
      <c r="A551" s="157" t="s">
        <v>652</v>
      </c>
      <c r="B551" s="154" t="s">
        <v>612</v>
      </c>
      <c r="C551" s="155" t="s">
        <v>524</v>
      </c>
      <c r="D551" s="155" t="s">
        <v>530</v>
      </c>
      <c r="E551" s="154" t="s">
        <v>770</v>
      </c>
      <c r="F551" s="154" t="s">
        <v>653</v>
      </c>
      <c r="G551" s="156">
        <v>2618985.01</v>
      </c>
      <c r="H551" s="152"/>
      <c r="I551" s="152"/>
      <c r="J551" s="152"/>
      <c r="K551" s="152"/>
      <c r="L551" s="152"/>
      <c r="M551" s="152"/>
    </row>
    <row r="552" spans="1:13" ht="51">
      <c r="A552" s="157" t="s">
        <v>626</v>
      </c>
      <c r="B552" s="154" t="s">
        <v>612</v>
      </c>
      <c r="C552" s="155" t="s">
        <v>524</v>
      </c>
      <c r="D552" s="155" t="s">
        <v>530</v>
      </c>
      <c r="E552" s="154" t="s">
        <v>770</v>
      </c>
      <c r="F552" s="154" t="s">
        <v>627</v>
      </c>
      <c r="G552" s="156">
        <v>14288826.02</v>
      </c>
      <c r="H552" s="152"/>
      <c r="I552" s="152"/>
      <c r="J552" s="152"/>
      <c r="K552" s="152"/>
      <c r="L552" s="152"/>
      <c r="M552" s="152"/>
    </row>
    <row r="553" spans="1:13" ht="33.75">
      <c r="A553" s="157" t="s">
        <v>7</v>
      </c>
      <c r="B553" s="154" t="s">
        <v>612</v>
      </c>
      <c r="C553" s="155" t="s">
        <v>524</v>
      </c>
      <c r="D553" s="155" t="s">
        <v>530</v>
      </c>
      <c r="E553" s="154" t="s">
        <v>770</v>
      </c>
      <c r="F553" s="154" t="s">
        <v>70</v>
      </c>
      <c r="G553" s="156">
        <v>7345321.3</v>
      </c>
      <c r="H553" s="152"/>
      <c r="I553" s="152"/>
      <c r="J553" s="152"/>
      <c r="K553" s="152"/>
      <c r="L553" s="152"/>
      <c r="M553" s="152"/>
    </row>
    <row r="554" spans="1:13" ht="33.75">
      <c r="A554" s="157" t="s">
        <v>630</v>
      </c>
      <c r="B554" s="154" t="s">
        <v>612</v>
      </c>
      <c r="C554" s="155" t="s">
        <v>524</v>
      </c>
      <c r="D554" s="155" t="s">
        <v>530</v>
      </c>
      <c r="E554" s="154" t="s">
        <v>770</v>
      </c>
      <c r="F554" s="154" t="s">
        <v>631</v>
      </c>
      <c r="G554" s="156">
        <v>3006222.69</v>
      </c>
      <c r="H554" s="152"/>
      <c r="I554" s="152"/>
      <c r="J554" s="152"/>
      <c r="K554" s="152"/>
      <c r="L554" s="152"/>
      <c r="M554" s="152"/>
    </row>
    <row r="555" spans="1:13" ht="33.75">
      <c r="A555" s="157" t="s">
        <v>632</v>
      </c>
      <c r="B555" s="154" t="s">
        <v>612</v>
      </c>
      <c r="C555" s="155" t="s">
        <v>524</v>
      </c>
      <c r="D555" s="155" t="s">
        <v>530</v>
      </c>
      <c r="E555" s="154" t="s">
        <v>770</v>
      </c>
      <c r="F555" s="154" t="s">
        <v>633</v>
      </c>
      <c r="G555" s="156">
        <v>4339098.61</v>
      </c>
      <c r="H555" s="152"/>
      <c r="I555" s="152"/>
      <c r="J555" s="152"/>
      <c r="K555" s="152"/>
      <c r="L555" s="152"/>
      <c r="M555" s="152"/>
    </row>
    <row r="556" spans="1:13" ht="16.5">
      <c r="A556" s="157" t="s">
        <v>8</v>
      </c>
      <c r="B556" s="154" t="s">
        <v>612</v>
      </c>
      <c r="C556" s="155" t="s">
        <v>524</v>
      </c>
      <c r="D556" s="155" t="s">
        <v>530</v>
      </c>
      <c r="E556" s="154" t="s">
        <v>770</v>
      </c>
      <c r="F556" s="154" t="s">
        <v>75</v>
      </c>
      <c r="G556" s="156">
        <v>6082686.54</v>
      </c>
      <c r="H556" s="152"/>
      <c r="I556" s="152"/>
      <c r="J556" s="152"/>
      <c r="K556" s="152"/>
      <c r="L556" s="152"/>
      <c r="M556" s="152"/>
    </row>
    <row r="557" spans="1:13" ht="33.75">
      <c r="A557" s="157" t="s">
        <v>638</v>
      </c>
      <c r="B557" s="154" t="s">
        <v>612</v>
      </c>
      <c r="C557" s="155" t="s">
        <v>524</v>
      </c>
      <c r="D557" s="155" t="s">
        <v>530</v>
      </c>
      <c r="E557" s="154" t="s">
        <v>770</v>
      </c>
      <c r="F557" s="154" t="s">
        <v>639</v>
      </c>
      <c r="G557" s="156">
        <v>5821854.54</v>
      </c>
      <c r="H557" s="152"/>
      <c r="I557" s="152"/>
      <c r="J557" s="152"/>
      <c r="K557" s="152"/>
      <c r="L557" s="152"/>
      <c r="M557" s="152"/>
    </row>
    <row r="558" spans="1:13" ht="16.5">
      <c r="A558" s="157" t="s">
        <v>691</v>
      </c>
      <c r="B558" s="154" t="s">
        <v>612</v>
      </c>
      <c r="C558" s="155" t="s">
        <v>524</v>
      </c>
      <c r="D558" s="155" t="s">
        <v>530</v>
      </c>
      <c r="E558" s="154" t="s">
        <v>770</v>
      </c>
      <c r="F558" s="154" t="s">
        <v>692</v>
      </c>
      <c r="G558" s="156">
        <v>260832</v>
      </c>
      <c r="H558" s="152"/>
      <c r="I558" s="152"/>
      <c r="J558" s="152"/>
      <c r="K558" s="152"/>
      <c r="L558" s="152"/>
      <c r="M558" s="152"/>
    </row>
    <row r="559" spans="1:13" ht="16.5">
      <c r="A559" s="157" t="s">
        <v>642</v>
      </c>
      <c r="B559" s="154" t="s">
        <v>612</v>
      </c>
      <c r="C559" s="155" t="s">
        <v>524</v>
      </c>
      <c r="D559" s="155" t="s">
        <v>530</v>
      </c>
      <c r="E559" s="154" t="s">
        <v>848</v>
      </c>
      <c r="F559" s="154"/>
      <c r="G559" s="156">
        <v>2796198.18</v>
      </c>
      <c r="H559" s="152"/>
      <c r="I559" s="152"/>
      <c r="J559" s="152"/>
      <c r="K559" s="152"/>
      <c r="L559" s="152"/>
      <c r="M559" s="152"/>
    </row>
    <row r="560" spans="1:13" ht="16.5">
      <c r="A560" s="157" t="s">
        <v>643</v>
      </c>
      <c r="B560" s="154" t="s">
        <v>612</v>
      </c>
      <c r="C560" s="155" t="s">
        <v>524</v>
      </c>
      <c r="D560" s="155" t="s">
        <v>530</v>
      </c>
      <c r="E560" s="154" t="s">
        <v>644</v>
      </c>
      <c r="F560" s="154"/>
      <c r="G560" s="156">
        <v>2796198.18</v>
      </c>
      <c r="H560" s="152"/>
      <c r="I560" s="152"/>
      <c r="J560" s="152"/>
      <c r="K560" s="152"/>
      <c r="L560" s="152"/>
      <c r="M560" s="152"/>
    </row>
    <row r="561" spans="1:13" ht="33.75">
      <c r="A561" s="157" t="s">
        <v>7</v>
      </c>
      <c r="B561" s="154" t="s">
        <v>612</v>
      </c>
      <c r="C561" s="155" t="s">
        <v>524</v>
      </c>
      <c r="D561" s="155" t="s">
        <v>530</v>
      </c>
      <c r="E561" s="154" t="s">
        <v>644</v>
      </c>
      <c r="F561" s="154" t="s">
        <v>70</v>
      </c>
      <c r="G561" s="156">
        <v>2796198.18</v>
      </c>
      <c r="H561" s="152"/>
      <c r="I561" s="152"/>
      <c r="J561" s="152"/>
      <c r="K561" s="152"/>
      <c r="L561" s="152"/>
      <c r="M561" s="152"/>
    </row>
    <row r="562" spans="1:13" ht="33.75">
      <c r="A562" s="157" t="s">
        <v>632</v>
      </c>
      <c r="B562" s="154" t="s">
        <v>612</v>
      </c>
      <c r="C562" s="155" t="s">
        <v>524</v>
      </c>
      <c r="D562" s="155" t="s">
        <v>530</v>
      </c>
      <c r="E562" s="154" t="s">
        <v>644</v>
      </c>
      <c r="F562" s="154" t="s">
        <v>633</v>
      </c>
      <c r="G562" s="156">
        <v>2796198.18</v>
      </c>
      <c r="H562" s="152"/>
      <c r="I562" s="152"/>
      <c r="J562" s="152"/>
      <c r="K562" s="152"/>
      <c r="L562" s="152"/>
      <c r="M562" s="152"/>
    </row>
    <row r="563" spans="1:13" ht="16.5">
      <c r="A563" s="157" t="s">
        <v>552</v>
      </c>
      <c r="B563" s="154" t="s">
        <v>612</v>
      </c>
      <c r="C563" s="155" t="s">
        <v>536</v>
      </c>
      <c r="D563" s="155"/>
      <c r="E563" s="154"/>
      <c r="F563" s="154"/>
      <c r="G563" s="156">
        <v>150942876.63</v>
      </c>
      <c r="H563" s="152"/>
      <c r="I563" s="152"/>
      <c r="J563" s="152"/>
      <c r="K563" s="152"/>
      <c r="L563" s="152"/>
      <c r="M563" s="152"/>
    </row>
    <row r="564" spans="1:13" ht="16.5">
      <c r="A564" s="157" t="s">
        <v>553</v>
      </c>
      <c r="B564" s="154" t="s">
        <v>612</v>
      </c>
      <c r="C564" s="155" t="s">
        <v>536</v>
      </c>
      <c r="D564" s="155" t="s">
        <v>514</v>
      </c>
      <c r="E564" s="154"/>
      <c r="F564" s="154"/>
      <c r="G564" s="156">
        <v>114611102.1</v>
      </c>
      <c r="H564" s="152"/>
      <c r="I564" s="152"/>
      <c r="J564" s="152"/>
      <c r="K564" s="152"/>
      <c r="L564" s="152"/>
      <c r="M564" s="152"/>
    </row>
    <row r="565" spans="1:13" ht="16.5">
      <c r="A565" s="157" t="s">
        <v>923</v>
      </c>
      <c r="B565" s="154" t="s">
        <v>612</v>
      </c>
      <c r="C565" s="155" t="s">
        <v>536</v>
      </c>
      <c r="D565" s="155" t="s">
        <v>514</v>
      </c>
      <c r="E565" s="154" t="s">
        <v>25</v>
      </c>
      <c r="F565" s="154"/>
      <c r="G565" s="156">
        <v>2159576.77</v>
      </c>
      <c r="H565" s="152"/>
      <c r="I565" s="152"/>
      <c r="J565" s="152"/>
      <c r="K565" s="152"/>
      <c r="L565" s="152"/>
      <c r="M565" s="152"/>
    </row>
    <row r="566" spans="1:13" ht="33.75">
      <c r="A566" s="157" t="s">
        <v>773</v>
      </c>
      <c r="B566" s="154" t="s">
        <v>612</v>
      </c>
      <c r="C566" s="155" t="s">
        <v>536</v>
      </c>
      <c r="D566" s="155" t="s">
        <v>514</v>
      </c>
      <c r="E566" s="154" t="s">
        <v>774</v>
      </c>
      <c r="F566" s="154"/>
      <c r="G566" s="156">
        <v>806161.33</v>
      </c>
      <c r="H566" s="152"/>
      <c r="I566" s="152"/>
      <c r="J566" s="152"/>
      <c r="K566" s="152"/>
      <c r="L566" s="152"/>
      <c r="M566" s="152"/>
    </row>
    <row r="567" spans="1:13" ht="33.75">
      <c r="A567" s="157" t="s">
        <v>7</v>
      </c>
      <c r="B567" s="154" t="s">
        <v>612</v>
      </c>
      <c r="C567" s="155" t="s">
        <v>536</v>
      </c>
      <c r="D567" s="155" t="s">
        <v>514</v>
      </c>
      <c r="E567" s="154" t="s">
        <v>774</v>
      </c>
      <c r="F567" s="154" t="s">
        <v>70</v>
      </c>
      <c r="G567" s="156">
        <v>806161.33</v>
      </c>
      <c r="H567" s="152"/>
      <c r="I567" s="152"/>
      <c r="J567" s="152"/>
      <c r="K567" s="152"/>
      <c r="L567" s="152"/>
      <c r="M567" s="152"/>
    </row>
    <row r="568" spans="1:13" ht="33.75">
      <c r="A568" s="157" t="s">
        <v>630</v>
      </c>
      <c r="B568" s="154" t="s">
        <v>612</v>
      </c>
      <c r="C568" s="155" t="s">
        <v>536</v>
      </c>
      <c r="D568" s="155" t="s">
        <v>514</v>
      </c>
      <c r="E568" s="154" t="s">
        <v>774</v>
      </c>
      <c r="F568" s="154" t="s">
        <v>631</v>
      </c>
      <c r="G568" s="156">
        <v>70399.21</v>
      </c>
      <c r="H568" s="152"/>
      <c r="I568" s="152"/>
      <c r="J568" s="152"/>
      <c r="K568" s="152"/>
      <c r="L568" s="152"/>
      <c r="M568" s="152"/>
    </row>
    <row r="569" spans="1:13" ht="33.75">
      <c r="A569" s="157" t="s">
        <v>632</v>
      </c>
      <c r="B569" s="154" t="s">
        <v>612</v>
      </c>
      <c r="C569" s="155" t="s">
        <v>536</v>
      </c>
      <c r="D569" s="155" t="s">
        <v>514</v>
      </c>
      <c r="E569" s="154" t="s">
        <v>774</v>
      </c>
      <c r="F569" s="154" t="s">
        <v>633</v>
      </c>
      <c r="G569" s="156">
        <v>735762.12</v>
      </c>
      <c r="H569" s="152"/>
      <c r="I569" s="152"/>
      <c r="J569" s="152"/>
      <c r="K569" s="152"/>
      <c r="L569" s="152"/>
      <c r="M569" s="152"/>
    </row>
    <row r="570" spans="1:13" ht="33.75">
      <c r="A570" s="157" t="s">
        <v>775</v>
      </c>
      <c r="B570" s="154" t="s">
        <v>612</v>
      </c>
      <c r="C570" s="155" t="s">
        <v>536</v>
      </c>
      <c r="D570" s="155" t="s">
        <v>514</v>
      </c>
      <c r="E570" s="154" t="s">
        <v>776</v>
      </c>
      <c r="F570" s="154"/>
      <c r="G570" s="156">
        <v>1353415.44</v>
      </c>
      <c r="H570" s="152"/>
      <c r="I570" s="152"/>
      <c r="J570" s="152"/>
      <c r="K570" s="152"/>
      <c r="L570" s="152"/>
      <c r="M570" s="152"/>
    </row>
    <row r="571" spans="1:13" ht="33.75">
      <c r="A571" s="157" t="s">
        <v>7</v>
      </c>
      <c r="B571" s="154" t="s">
        <v>612</v>
      </c>
      <c r="C571" s="155" t="s">
        <v>536</v>
      </c>
      <c r="D571" s="155" t="s">
        <v>514</v>
      </c>
      <c r="E571" s="154" t="s">
        <v>776</v>
      </c>
      <c r="F571" s="154" t="s">
        <v>70</v>
      </c>
      <c r="G571" s="156">
        <v>1353415.44</v>
      </c>
      <c r="H571" s="152"/>
      <c r="I571" s="152"/>
      <c r="J571" s="152"/>
      <c r="K571" s="152"/>
      <c r="L571" s="152"/>
      <c r="M571" s="152"/>
    </row>
    <row r="572" spans="1:13" ht="33.75">
      <c r="A572" s="157" t="s">
        <v>632</v>
      </c>
      <c r="B572" s="154" t="s">
        <v>612</v>
      </c>
      <c r="C572" s="155" t="s">
        <v>536</v>
      </c>
      <c r="D572" s="155" t="s">
        <v>514</v>
      </c>
      <c r="E572" s="154" t="s">
        <v>776</v>
      </c>
      <c r="F572" s="154" t="s">
        <v>633</v>
      </c>
      <c r="G572" s="156">
        <v>1353415.44</v>
      </c>
      <c r="H572" s="152"/>
      <c r="I572" s="152"/>
      <c r="J572" s="152"/>
      <c r="K572" s="152"/>
      <c r="L572" s="152"/>
      <c r="M572" s="152"/>
    </row>
    <row r="573" spans="1:13" ht="51">
      <c r="A573" s="157" t="s">
        <v>26</v>
      </c>
      <c r="B573" s="154" t="s">
        <v>612</v>
      </c>
      <c r="C573" s="155" t="s">
        <v>536</v>
      </c>
      <c r="D573" s="155" t="s">
        <v>514</v>
      </c>
      <c r="E573" s="154" t="s">
        <v>27</v>
      </c>
      <c r="F573" s="154"/>
      <c r="G573" s="156">
        <v>109701700.38</v>
      </c>
      <c r="H573" s="152"/>
      <c r="I573" s="152"/>
      <c r="J573" s="152"/>
      <c r="K573" s="152"/>
      <c r="L573" s="152"/>
      <c r="M573" s="152"/>
    </row>
    <row r="574" spans="1:13" ht="33.75">
      <c r="A574" s="157" t="s">
        <v>650</v>
      </c>
      <c r="B574" s="154" t="s">
        <v>612</v>
      </c>
      <c r="C574" s="155" t="s">
        <v>536</v>
      </c>
      <c r="D574" s="155" t="s">
        <v>514</v>
      </c>
      <c r="E574" s="154" t="s">
        <v>777</v>
      </c>
      <c r="F574" s="154"/>
      <c r="G574" s="156">
        <v>85686163.63</v>
      </c>
      <c r="H574" s="152"/>
      <c r="I574" s="152"/>
      <c r="J574" s="152"/>
      <c r="K574" s="152"/>
      <c r="L574" s="152"/>
      <c r="M574" s="152"/>
    </row>
    <row r="575" spans="1:13" ht="67.5">
      <c r="A575" s="157" t="s">
        <v>6</v>
      </c>
      <c r="B575" s="154" t="s">
        <v>612</v>
      </c>
      <c r="C575" s="155" t="s">
        <v>536</v>
      </c>
      <c r="D575" s="155" t="s">
        <v>514</v>
      </c>
      <c r="E575" s="154" t="s">
        <v>777</v>
      </c>
      <c r="F575" s="154" t="s">
        <v>41</v>
      </c>
      <c r="G575" s="156">
        <v>67533349.05</v>
      </c>
      <c r="H575" s="152"/>
      <c r="I575" s="152"/>
      <c r="J575" s="152"/>
      <c r="K575" s="152"/>
      <c r="L575" s="152"/>
      <c r="M575" s="152"/>
    </row>
    <row r="576" spans="1:13" ht="16.5">
      <c r="A576" s="157" t="s">
        <v>624</v>
      </c>
      <c r="B576" s="154" t="s">
        <v>612</v>
      </c>
      <c r="C576" s="155" t="s">
        <v>536</v>
      </c>
      <c r="D576" s="155" t="s">
        <v>514</v>
      </c>
      <c r="E576" s="154" t="s">
        <v>777</v>
      </c>
      <c r="F576" s="154" t="s">
        <v>625</v>
      </c>
      <c r="G576" s="156">
        <v>49855244.14</v>
      </c>
      <c r="H576" s="152"/>
      <c r="I576" s="152"/>
      <c r="J576" s="152"/>
      <c r="K576" s="152"/>
      <c r="L576" s="152"/>
      <c r="M576" s="152"/>
    </row>
    <row r="577" spans="1:13" ht="33.75">
      <c r="A577" s="157" t="s">
        <v>652</v>
      </c>
      <c r="B577" s="154" t="s">
        <v>612</v>
      </c>
      <c r="C577" s="155" t="s">
        <v>536</v>
      </c>
      <c r="D577" s="155" t="s">
        <v>514</v>
      </c>
      <c r="E577" s="154" t="s">
        <v>777</v>
      </c>
      <c r="F577" s="154" t="s">
        <v>653</v>
      </c>
      <c r="G577" s="156">
        <v>2730665.62</v>
      </c>
      <c r="H577" s="152"/>
      <c r="I577" s="152"/>
      <c r="J577" s="152"/>
      <c r="K577" s="152"/>
      <c r="L577" s="152"/>
      <c r="M577" s="152"/>
    </row>
    <row r="578" spans="1:13" ht="51">
      <c r="A578" s="157" t="s">
        <v>626</v>
      </c>
      <c r="B578" s="154" t="s">
        <v>612</v>
      </c>
      <c r="C578" s="155" t="s">
        <v>536</v>
      </c>
      <c r="D578" s="155" t="s">
        <v>514</v>
      </c>
      <c r="E578" s="154" t="s">
        <v>777</v>
      </c>
      <c r="F578" s="154" t="s">
        <v>627</v>
      </c>
      <c r="G578" s="156">
        <v>14947439.29</v>
      </c>
      <c r="H578" s="152"/>
      <c r="I578" s="152"/>
      <c r="J578" s="152"/>
      <c r="K578" s="152"/>
      <c r="L578" s="152"/>
      <c r="M578" s="152"/>
    </row>
    <row r="579" spans="1:13" ht="33.75">
      <c r="A579" s="157" t="s">
        <v>7</v>
      </c>
      <c r="B579" s="154" t="s">
        <v>612</v>
      </c>
      <c r="C579" s="155" t="s">
        <v>536</v>
      </c>
      <c r="D579" s="155" t="s">
        <v>514</v>
      </c>
      <c r="E579" s="154" t="s">
        <v>777</v>
      </c>
      <c r="F579" s="154" t="s">
        <v>70</v>
      </c>
      <c r="G579" s="156">
        <v>17837051.56</v>
      </c>
      <c r="H579" s="152"/>
      <c r="I579" s="152"/>
      <c r="J579" s="152"/>
      <c r="K579" s="152"/>
      <c r="L579" s="152"/>
      <c r="M579" s="152"/>
    </row>
    <row r="580" spans="1:13" ht="33.75">
      <c r="A580" s="157" t="s">
        <v>630</v>
      </c>
      <c r="B580" s="154" t="s">
        <v>612</v>
      </c>
      <c r="C580" s="155" t="s">
        <v>536</v>
      </c>
      <c r="D580" s="155" t="s">
        <v>514</v>
      </c>
      <c r="E580" s="154" t="s">
        <v>777</v>
      </c>
      <c r="F580" s="154" t="s">
        <v>631</v>
      </c>
      <c r="G580" s="156">
        <v>2764589.13</v>
      </c>
      <c r="H580" s="152"/>
      <c r="I580" s="152"/>
      <c r="J580" s="152"/>
      <c r="K580" s="152"/>
      <c r="L580" s="152"/>
      <c r="M580" s="152"/>
    </row>
    <row r="581" spans="1:13" ht="33.75">
      <c r="A581" s="157" t="s">
        <v>632</v>
      </c>
      <c r="B581" s="154" t="s">
        <v>612</v>
      </c>
      <c r="C581" s="155" t="s">
        <v>536</v>
      </c>
      <c r="D581" s="155" t="s">
        <v>514</v>
      </c>
      <c r="E581" s="154" t="s">
        <v>777</v>
      </c>
      <c r="F581" s="154" t="s">
        <v>633</v>
      </c>
      <c r="G581" s="156">
        <v>11535938.95</v>
      </c>
      <c r="H581" s="152"/>
      <c r="I581" s="152"/>
      <c r="J581" s="152"/>
      <c r="K581" s="152"/>
      <c r="L581" s="152"/>
      <c r="M581" s="152"/>
    </row>
    <row r="582" spans="1:13" ht="16.5">
      <c r="A582" s="157" t="s">
        <v>917</v>
      </c>
      <c r="B582" s="154" t="s">
        <v>612</v>
      </c>
      <c r="C582" s="155" t="s">
        <v>536</v>
      </c>
      <c r="D582" s="155" t="s">
        <v>514</v>
      </c>
      <c r="E582" s="154" t="s">
        <v>777</v>
      </c>
      <c r="F582" s="154" t="s">
        <v>849</v>
      </c>
      <c r="G582" s="156">
        <v>3536523.48</v>
      </c>
      <c r="H582" s="152"/>
      <c r="I582" s="152"/>
      <c r="J582" s="152"/>
      <c r="K582" s="152"/>
      <c r="L582" s="152"/>
      <c r="M582" s="152"/>
    </row>
    <row r="583" spans="1:13" ht="16.5">
      <c r="A583" s="157" t="s">
        <v>9</v>
      </c>
      <c r="B583" s="154" t="s">
        <v>612</v>
      </c>
      <c r="C583" s="155" t="s">
        <v>536</v>
      </c>
      <c r="D583" s="155" t="s">
        <v>514</v>
      </c>
      <c r="E583" s="154" t="s">
        <v>777</v>
      </c>
      <c r="F583" s="154" t="s">
        <v>48</v>
      </c>
      <c r="G583" s="156">
        <v>315763.02</v>
      </c>
      <c r="H583" s="152"/>
      <c r="I583" s="152"/>
      <c r="J583" s="152"/>
      <c r="K583" s="152"/>
      <c r="L583" s="152"/>
      <c r="M583" s="152"/>
    </row>
    <row r="584" spans="1:13" ht="16.5">
      <c r="A584" s="157" t="s">
        <v>681</v>
      </c>
      <c r="B584" s="154" t="s">
        <v>612</v>
      </c>
      <c r="C584" s="155" t="s">
        <v>536</v>
      </c>
      <c r="D584" s="155" t="s">
        <v>514</v>
      </c>
      <c r="E584" s="154" t="s">
        <v>777</v>
      </c>
      <c r="F584" s="154" t="s">
        <v>682</v>
      </c>
      <c r="G584" s="156">
        <v>315158</v>
      </c>
      <c r="H584" s="152"/>
      <c r="I584" s="152"/>
      <c r="J584" s="152"/>
      <c r="K584" s="152"/>
      <c r="L584" s="152"/>
      <c r="M584" s="152"/>
    </row>
    <row r="585" spans="1:13" ht="16.5">
      <c r="A585" s="157" t="s">
        <v>634</v>
      </c>
      <c r="B585" s="154" t="s">
        <v>612</v>
      </c>
      <c r="C585" s="155" t="s">
        <v>536</v>
      </c>
      <c r="D585" s="155" t="s">
        <v>514</v>
      </c>
      <c r="E585" s="154" t="s">
        <v>777</v>
      </c>
      <c r="F585" s="154" t="s">
        <v>635</v>
      </c>
      <c r="G585" s="156">
        <v>605.02</v>
      </c>
      <c r="H585" s="152"/>
      <c r="I585" s="152"/>
      <c r="J585" s="152"/>
      <c r="K585" s="152"/>
      <c r="L585" s="152"/>
      <c r="M585" s="152"/>
    </row>
    <row r="586" spans="1:13" ht="33.75">
      <c r="A586" s="157" t="s">
        <v>905</v>
      </c>
      <c r="B586" s="154" t="s">
        <v>612</v>
      </c>
      <c r="C586" s="155" t="s">
        <v>536</v>
      </c>
      <c r="D586" s="155" t="s">
        <v>514</v>
      </c>
      <c r="E586" s="154" t="s">
        <v>874</v>
      </c>
      <c r="F586" s="154"/>
      <c r="G586" s="156">
        <v>200000</v>
      </c>
      <c r="H586" s="152"/>
      <c r="I586" s="152"/>
      <c r="J586" s="152"/>
      <c r="K586" s="152"/>
      <c r="L586" s="152"/>
      <c r="M586" s="152"/>
    </row>
    <row r="587" spans="1:13" ht="33.75">
      <c r="A587" s="157" t="s">
        <v>7</v>
      </c>
      <c r="B587" s="154" t="s">
        <v>612</v>
      </c>
      <c r="C587" s="155" t="s">
        <v>536</v>
      </c>
      <c r="D587" s="155" t="s">
        <v>514</v>
      </c>
      <c r="E587" s="154" t="s">
        <v>874</v>
      </c>
      <c r="F587" s="154" t="s">
        <v>70</v>
      </c>
      <c r="G587" s="156">
        <v>200000</v>
      </c>
      <c r="H587" s="152"/>
      <c r="I587" s="152"/>
      <c r="J587" s="152"/>
      <c r="K587" s="152"/>
      <c r="L587" s="152"/>
      <c r="M587" s="152"/>
    </row>
    <row r="588" spans="1:13" ht="33.75">
      <c r="A588" s="157" t="s">
        <v>632</v>
      </c>
      <c r="B588" s="154" t="s">
        <v>612</v>
      </c>
      <c r="C588" s="155" t="s">
        <v>536</v>
      </c>
      <c r="D588" s="155" t="s">
        <v>514</v>
      </c>
      <c r="E588" s="154" t="s">
        <v>874</v>
      </c>
      <c r="F588" s="154" t="s">
        <v>633</v>
      </c>
      <c r="G588" s="156">
        <v>200000</v>
      </c>
      <c r="H588" s="152"/>
      <c r="I588" s="152"/>
      <c r="J588" s="152"/>
      <c r="K588" s="152"/>
      <c r="L588" s="152"/>
      <c r="M588" s="152"/>
    </row>
    <row r="589" spans="1:13" ht="33.75">
      <c r="A589" s="157" t="s">
        <v>650</v>
      </c>
      <c r="B589" s="154" t="s">
        <v>612</v>
      </c>
      <c r="C589" s="155" t="s">
        <v>536</v>
      </c>
      <c r="D589" s="155" t="s">
        <v>514</v>
      </c>
      <c r="E589" s="154" t="s">
        <v>778</v>
      </c>
      <c r="F589" s="154"/>
      <c r="G589" s="156">
        <v>23015536.75</v>
      </c>
      <c r="H589" s="152"/>
      <c r="I589" s="152"/>
      <c r="J589" s="152"/>
      <c r="K589" s="152"/>
      <c r="L589" s="152"/>
      <c r="M589" s="152"/>
    </row>
    <row r="590" spans="1:13" ht="67.5">
      <c r="A590" s="157" t="s">
        <v>6</v>
      </c>
      <c r="B590" s="154" t="s">
        <v>612</v>
      </c>
      <c r="C590" s="155" t="s">
        <v>536</v>
      </c>
      <c r="D590" s="155" t="s">
        <v>514</v>
      </c>
      <c r="E590" s="154" t="s">
        <v>778</v>
      </c>
      <c r="F590" s="154" t="s">
        <v>41</v>
      </c>
      <c r="G590" s="156">
        <v>20924228.92</v>
      </c>
      <c r="H590" s="152"/>
      <c r="I590" s="152"/>
      <c r="J590" s="152"/>
      <c r="K590" s="152"/>
      <c r="L590" s="152"/>
      <c r="M590" s="152"/>
    </row>
    <row r="591" spans="1:13" ht="16.5">
      <c r="A591" s="157" t="s">
        <v>624</v>
      </c>
      <c r="B591" s="154" t="s">
        <v>612</v>
      </c>
      <c r="C591" s="155" t="s">
        <v>536</v>
      </c>
      <c r="D591" s="155" t="s">
        <v>514</v>
      </c>
      <c r="E591" s="154" t="s">
        <v>778</v>
      </c>
      <c r="F591" s="154" t="s">
        <v>625</v>
      </c>
      <c r="G591" s="156">
        <v>14897550.63</v>
      </c>
      <c r="H591" s="152"/>
      <c r="I591" s="152"/>
      <c r="J591" s="152"/>
      <c r="K591" s="152"/>
      <c r="L591" s="152"/>
      <c r="M591" s="152"/>
    </row>
    <row r="592" spans="1:13" ht="33.75">
      <c r="A592" s="157" t="s">
        <v>652</v>
      </c>
      <c r="B592" s="154" t="s">
        <v>612</v>
      </c>
      <c r="C592" s="155" t="s">
        <v>536</v>
      </c>
      <c r="D592" s="155" t="s">
        <v>514</v>
      </c>
      <c r="E592" s="154" t="s">
        <v>778</v>
      </c>
      <c r="F592" s="154" t="s">
        <v>653</v>
      </c>
      <c r="G592" s="156">
        <v>1568835.66</v>
      </c>
      <c r="H592" s="152"/>
      <c r="I592" s="152"/>
      <c r="J592" s="152"/>
      <c r="K592" s="152"/>
      <c r="L592" s="152"/>
      <c r="M592" s="152"/>
    </row>
    <row r="593" spans="1:13" ht="51">
      <c r="A593" s="157" t="s">
        <v>626</v>
      </c>
      <c r="B593" s="154" t="s">
        <v>612</v>
      </c>
      <c r="C593" s="155" t="s">
        <v>536</v>
      </c>
      <c r="D593" s="155" t="s">
        <v>514</v>
      </c>
      <c r="E593" s="154" t="s">
        <v>778</v>
      </c>
      <c r="F593" s="154" t="s">
        <v>627</v>
      </c>
      <c r="G593" s="156">
        <v>4457842.63</v>
      </c>
      <c r="H593" s="152"/>
      <c r="I593" s="152"/>
      <c r="J593" s="152"/>
      <c r="K593" s="152"/>
      <c r="L593" s="152"/>
      <c r="M593" s="152"/>
    </row>
    <row r="594" spans="1:13" ht="33.75">
      <c r="A594" s="157" t="s">
        <v>7</v>
      </c>
      <c r="B594" s="154" t="s">
        <v>612</v>
      </c>
      <c r="C594" s="155" t="s">
        <v>536</v>
      </c>
      <c r="D594" s="155" t="s">
        <v>514</v>
      </c>
      <c r="E594" s="154" t="s">
        <v>778</v>
      </c>
      <c r="F594" s="154" t="s">
        <v>70</v>
      </c>
      <c r="G594" s="156">
        <v>2089999.83</v>
      </c>
      <c r="H594" s="152"/>
      <c r="I594" s="152"/>
      <c r="J594" s="152"/>
      <c r="K594" s="152"/>
      <c r="L594" s="152"/>
      <c r="M594" s="152"/>
    </row>
    <row r="595" spans="1:13" ht="33.75">
      <c r="A595" s="157" t="s">
        <v>630</v>
      </c>
      <c r="B595" s="154" t="s">
        <v>612</v>
      </c>
      <c r="C595" s="155" t="s">
        <v>536</v>
      </c>
      <c r="D595" s="155" t="s">
        <v>514</v>
      </c>
      <c r="E595" s="154" t="s">
        <v>778</v>
      </c>
      <c r="F595" s="154" t="s">
        <v>631</v>
      </c>
      <c r="G595" s="156">
        <v>453539.43</v>
      </c>
      <c r="H595" s="152"/>
      <c r="I595" s="152"/>
      <c r="J595" s="152"/>
      <c r="K595" s="152"/>
      <c r="L595" s="152"/>
      <c r="M595" s="152"/>
    </row>
    <row r="596" spans="1:13" ht="33.75">
      <c r="A596" s="157" t="s">
        <v>632</v>
      </c>
      <c r="B596" s="154" t="s">
        <v>612</v>
      </c>
      <c r="C596" s="155" t="s">
        <v>536</v>
      </c>
      <c r="D596" s="155" t="s">
        <v>514</v>
      </c>
      <c r="E596" s="154" t="s">
        <v>778</v>
      </c>
      <c r="F596" s="154" t="s">
        <v>633</v>
      </c>
      <c r="G596" s="156">
        <v>1606460.4</v>
      </c>
      <c r="H596" s="152"/>
      <c r="I596" s="152"/>
      <c r="J596" s="152"/>
      <c r="K596" s="152"/>
      <c r="L596" s="152"/>
      <c r="M596" s="152"/>
    </row>
    <row r="597" spans="1:13" ht="16.5">
      <c r="A597" s="157" t="s">
        <v>917</v>
      </c>
      <c r="B597" s="154" t="s">
        <v>612</v>
      </c>
      <c r="C597" s="155" t="s">
        <v>536</v>
      </c>
      <c r="D597" s="155" t="s">
        <v>514</v>
      </c>
      <c r="E597" s="154" t="s">
        <v>778</v>
      </c>
      <c r="F597" s="154" t="s">
        <v>849</v>
      </c>
      <c r="G597" s="156">
        <v>30000</v>
      </c>
      <c r="H597" s="152"/>
      <c r="I597" s="152"/>
      <c r="J597" s="152"/>
      <c r="K597" s="152"/>
      <c r="L597" s="152"/>
      <c r="M597" s="152"/>
    </row>
    <row r="598" spans="1:13" ht="16.5">
      <c r="A598" s="157" t="s">
        <v>9</v>
      </c>
      <c r="B598" s="154" t="s">
        <v>612</v>
      </c>
      <c r="C598" s="155" t="s">
        <v>536</v>
      </c>
      <c r="D598" s="155" t="s">
        <v>514</v>
      </c>
      <c r="E598" s="154" t="s">
        <v>778</v>
      </c>
      <c r="F598" s="154" t="s">
        <v>48</v>
      </c>
      <c r="G598" s="156">
        <v>1308</v>
      </c>
      <c r="H598" s="152"/>
      <c r="I598" s="152"/>
      <c r="J598" s="152"/>
      <c r="K598" s="152"/>
      <c r="L598" s="152"/>
      <c r="M598" s="152"/>
    </row>
    <row r="599" spans="1:13" ht="16.5">
      <c r="A599" s="157" t="s">
        <v>681</v>
      </c>
      <c r="B599" s="154" t="s">
        <v>612</v>
      </c>
      <c r="C599" s="155" t="s">
        <v>536</v>
      </c>
      <c r="D599" s="155" t="s">
        <v>514</v>
      </c>
      <c r="E599" s="154" t="s">
        <v>778</v>
      </c>
      <c r="F599" s="154" t="s">
        <v>682</v>
      </c>
      <c r="G599" s="156">
        <v>1308</v>
      </c>
      <c r="H599" s="152"/>
      <c r="I599" s="152"/>
      <c r="J599" s="152"/>
      <c r="K599" s="152"/>
      <c r="L599" s="152"/>
      <c r="M599" s="152"/>
    </row>
    <row r="600" spans="1:13" ht="33.75">
      <c r="A600" s="157" t="s">
        <v>906</v>
      </c>
      <c r="B600" s="154" t="s">
        <v>612</v>
      </c>
      <c r="C600" s="155" t="s">
        <v>536</v>
      </c>
      <c r="D600" s="155" t="s">
        <v>514</v>
      </c>
      <c r="E600" s="154" t="s">
        <v>875</v>
      </c>
      <c r="F600" s="154"/>
      <c r="G600" s="156">
        <v>800000</v>
      </c>
      <c r="H600" s="152"/>
      <c r="I600" s="152"/>
      <c r="J600" s="152"/>
      <c r="K600" s="152"/>
      <c r="L600" s="152"/>
      <c r="M600" s="152"/>
    </row>
    <row r="601" spans="1:13" ht="33.75">
      <c r="A601" s="157" t="s">
        <v>7</v>
      </c>
      <c r="B601" s="154" t="s">
        <v>612</v>
      </c>
      <c r="C601" s="155" t="s">
        <v>536</v>
      </c>
      <c r="D601" s="155" t="s">
        <v>514</v>
      </c>
      <c r="E601" s="154" t="s">
        <v>875</v>
      </c>
      <c r="F601" s="154" t="s">
        <v>70</v>
      </c>
      <c r="G601" s="156">
        <v>800000</v>
      </c>
      <c r="H601" s="152"/>
      <c r="I601" s="152"/>
      <c r="J601" s="152"/>
      <c r="K601" s="152"/>
      <c r="L601" s="152"/>
      <c r="M601" s="152"/>
    </row>
    <row r="602" spans="1:13" ht="33.75">
      <c r="A602" s="157" t="s">
        <v>630</v>
      </c>
      <c r="B602" s="154" t="s">
        <v>612</v>
      </c>
      <c r="C602" s="155" t="s">
        <v>536</v>
      </c>
      <c r="D602" s="155" t="s">
        <v>514</v>
      </c>
      <c r="E602" s="154" t="s">
        <v>875</v>
      </c>
      <c r="F602" s="154" t="s">
        <v>631</v>
      </c>
      <c r="G602" s="156">
        <v>637340</v>
      </c>
      <c r="H602" s="152"/>
      <c r="I602" s="152"/>
      <c r="J602" s="152"/>
      <c r="K602" s="152"/>
      <c r="L602" s="152"/>
      <c r="M602" s="152"/>
    </row>
    <row r="603" spans="1:13" ht="33.75">
      <c r="A603" s="157" t="s">
        <v>632</v>
      </c>
      <c r="B603" s="154" t="s">
        <v>612</v>
      </c>
      <c r="C603" s="155" t="s">
        <v>536</v>
      </c>
      <c r="D603" s="155" t="s">
        <v>514</v>
      </c>
      <c r="E603" s="154" t="s">
        <v>875</v>
      </c>
      <c r="F603" s="154" t="s">
        <v>633</v>
      </c>
      <c r="G603" s="156">
        <v>162660</v>
      </c>
      <c r="H603" s="152"/>
      <c r="I603" s="152"/>
      <c r="J603" s="152"/>
      <c r="K603" s="152"/>
      <c r="L603" s="152"/>
      <c r="M603" s="152"/>
    </row>
    <row r="604" spans="1:13" ht="16.5">
      <c r="A604" s="157" t="s">
        <v>115</v>
      </c>
      <c r="B604" s="154" t="s">
        <v>612</v>
      </c>
      <c r="C604" s="155" t="s">
        <v>536</v>
      </c>
      <c r="D604" s="155" t="s">
        <v>514</v>
      </c>
      <c r="E604" s="154" t="s">
        <v>876</v>
      </c>
      <c r="F604" s="154"/>
      <c r="G604" s="156">
        <v>2454629.95</v>
      </c>
      <c r="H604" s="152"/>
      <c r="I604" s="152"/>
      <c r="J604" s="152"/>
      <c r="K604" s="152"/>
      <c r="L604" s="152"/>
      <c r="M604" s="152"/>
    </row>
    <row r="605" spans="1:13" ht="51">
      <c r="A605" s="157" t="s">
        <v>907</v>
      </c>
      <c r="B605" s="154" t="s">
        <v>612</v>
      </c>
      <c r="C605" s="155" t="s">
        <v>536</v>
      </c>
      <c r="D605" s="155" t="s">
        <v>514</v>
      </c>
      <c r="E605" s="154" t="s">
        <v>877</v>
      </c>
      <c r="F605" s="154"/>
      <c r="G605" s="156">
        <v>2454629.95</v>
      </c>
      <c r="H605" s="152"/>
      <c r="I605" s="152"/>
      <c r="J605" s="152"/>
      <c r="K605" s="152"/>
      <c r="L605" s="152"/>
      <c r="M605" s="152"/>
    </row>
    <row r="606" spans="1:13" ht="33.75">
      <c r="A606" s="157" t="s">
        <v>90</v>
      </c>
      <c r="B606" s="154" t="s">
        <v>612</v>
      </c>
      <c r="C606" s="155" t="s">
        <v>536</v>
      </c>
      <c r="D606" s="155" t="s">
        <v>514</v>
      </c>
      <c r="E606" s="154" t="s">
        <v>877</v>
      </c>
      <c r="F606" s="154" t="s">
        <v>84</v>
      </c>
      <c r="G606" s="156">
        <v>2454629.95</v>
      </c>
      <c r="H606" s="152"/>
      <c r="I606" s="152"/>
      <c r="J606" s="152"/>
      <c r="K606" s="152"/>
      <c r="L606" s="152"/>
      <c r="M606" s="152"/>
    </row>
    <row r="607" spans="1:13" ht="33.75">
      <c r="A607" s="157" t="s">
        <v>660</v>
      </c>
      <c r="B607" s="154" t="s">
        <v>612</v>
      </c>
      <c r="C607" s="155" t="s">
        <v>536</v>
      </c>
      <c r="D607" s="155" t="s">
        <v>514</v>
      </c>
      <c r="E607" s="154" t="s">
        <v>877</v>
      </c>
      <c r="F607" s="154" t="s">
        <v>661</v>
      </c>
      <c r="G607" s="156">
        <v>2454629.95</v>
      </c>
      <c r="H607" s="152"/>
      <c r="I607" s="152"/>
      <c r="J607" s="152"/>
      <c r="K607" s="152"/>
      <c r="L607" s="152"/>
      <c r="M607" s="152"/>
    </row>
    <row r="608" spans="1:13" ht="16.5">
      <c r="A608" s="157" t="s">
        <v>642</v>
      </c>
      <c r="B608" s="154" t="s">
        <v>612</v>
      </c>
      <c r="C608" s="155" t="s">
        <v>536</v>
      </c>
      <c r="D608" s="155" t="s">
        <v>514</v>
      </c>
      <c r="E608" s="154" t="s">
        <v>848</v>
      </c>
      <c r="F608" s="154"/>
      <c r="G608" s="156">
        <v>295195</v>
      </c>
      <c r="H608" s="152"/>
      <c r="I608" s="152"/>
      <c r="J608" s="152"/>
      <c r="K608" s="152"/>
      <c r="L608" s="152"/>
      <c r="M608" s="152"/>
    </row>
    <row r="609" spans="1:13" ht="16.5">
      <c r="A609" s="157" t="s">
        <v>643</v>
      </c>
      <c r="B609" s="154" t="s">
        <v>612</v>
      </c>
      <c r="C609" s="155" t="s">
        <v>536</v>
      </c>
      <c r="D609" s="155" t="s">
        <v>514</v>
      </c>
      <c r="E609" s="154" t="s">
        <v>644</v>
      </c>
      <c r="F609" s="154"/>
      <c r="G609" s="156">
        <v>295195</v>
      </c>
      <c r="H609" s="152"/>
      <c r="I609" s="152"/>
      <c r="J609" s="152"/>
      <c r="K609" s="152"/>
      <c r="L609" s="152"/>
      <c r="M609" s="152"/>
    </row>
    <row r="610" spans="1:13" ht="33.75">
      <c r="A610" s="157" t="s">
        <v>7</v>
      </c>
      <c r="B610" s="154" t="s">
        <v>612</v>
      </c>
      <c r="C610" s="155" t="s">
        <v>536</v>
      </c>
      <c r="D610" s="155" t="s">
        <v>514</v>
      </c>
      <c r="E610" s="154" t="s">
        <v>644</v>
      </c>
      <c r="F610" s="154" t="s">
        <v>70</v>
      </c>
      <c r="G610" s="156">
        <v>295195</v>
      </c>
      <c r="H610" s="152"/>
      <c r="I610" s="152"/>
      <c r="J610" s="152"/>
      <c r="K610" s="152"/>
      <c r="L610" s="152"/>
      <c r="M610" s="152"/>
    </row>
    <row r="611" spans="1:13" ht="33.75">
      <c r="A611" s="157" t="s">
        <v>632</v>
      </c>
      <c r="B611" s="154" t="s">
        <v>612</v>
      </c>
      <c r="C611" s="155" t="s">
        <v>536</v>
      </c>
      <c r="D611" s="155" t="s">
        <v>514</v>
      </c>
      <c r="E611" s="154" t="s">
        <v>644</v>
      </c>
      <c r="F611" s="154" t="s">
        <v>633</v>
      </c>
      <c r="G611" s="156">
        <v>295195</v>
      </c>
      <c r="H611" s="152"/>
      <c r="I611" s="152"/>
      <c r="J611" s="152"/>
      <c r="K611" s="152"/>
      <c r="L611" s="152"/>
      <c r="M611" s="152"/>
    </row>
    <row r="612" spans="1:13" ht="16.5">
      <c r="A612" s="157" t="s">
        <v>554</v>
      </c>
      <c r="B612" s="154" t="s">
        <v>612</v>
      </c>
      <c r="C612" s="155" t="s">
        <v>536</v>
      </c>
      <c r="D612" s="155" t="s">
        <v>520</v>
      </c>
      <c r="E612" s="154"/>
      <c r="F612" s="154"/>
      <c r="G612" s="156">
        <v>36331774.53</v>
      </c>
      <c r="H612" s="152"/>
      <c r="I612" s="152"/>
      <c r="J612" s="152"/>
      <c r="K612" s="152"/>
      <c r="L612" s="152"/>
      <c r="M612" s="152"/>
    </row>
    <row r="613" spans="1:13" ht="16.5">
      <c r="A613" s="157" t="s">
        <v>4</v>
      </c>
      <c r="B613" s="154" t="s">
        <v>612</v>
      </c>
      <c r="C613" s="155" t="s">
        <v>536</v>
      </c>
      <c r="D613" s="155" t="s">
        <v>520</v>
      </c>
      <c r="E613" s="154" t="s">
        <v>23</v>
      </c>
      <c r="F613" s="154"/>
      <c r="G613" s="156">
        <v>36331774.53</v>
      </c>
      <c r="H613" s="152"/>
      <c r="I613" s="152"/>
      <c r="J613" s="152"/>
      <c r="K613" s="152"/>
      <c r="L613" s="152"/>
      <c r="M613" s="152"/>
    </row>
    <row r="614" spans="1:13" ht="16.5">
      <c r="A614" s="157" t="s">
        <v>702</v>
      </c>
      <c r="B614" s="154" t="s">
        <v>612</v>
      </c>
      <c r="C614" s="155" t="s">
        <v>536</v>
      </c>
      <c r="D614" s="155" t="s">
        <v>520</v>
      </c>
      <c r="E614" s="154" t="s">
        <v>779</v>
      </c>
      <c r="F614" s="154"/>
      <c r="G614" s="156">
        <v>36331774.53</v>
      </c>
      <c r="H614" s="152"/>
      <c r="I614" s="152"/>
      <c r="J614" s="152"/>
      <c r="K614" s="152"/>
      <c r="L614" s="152"/>
      <c r="M614" s="152"/>
    </row>
    <row r="615" spans="1:13" ht="67.5">
      <c r="A615" s="157" t="s">
        <v>6</v>
      </c>
      <c r="B615" s="154" t="s">
        <v>612</v>
      </c>
      <c r="C615" s="155" t="s">
        <v>536</v>
      </c>
      <c r="D615" s="155" t="s">
        <v>520</v>
      </c>
      <c r="E615" s="154" t="s">
        <v>779</v>
      </c>
      <c r="F615" s="154" t="s">
        <v>41</v>
      </c>
      <c r="G615" s="156">
        <v>30114050.63</v>
      </c>
      <c r="H615" s="152"/>
      <c r="I615" s="152"/>
      <c r="J615" s="152"/>
      <c r="K615" s="152"/>
      <c r="L615" s="152"/>
      <c r="M615" s="152"/>
    </row>
    <row r="616" spans="1:13" ht="16.5">
      <c r="A616" s="157" t="s">
        <v>624</v>
      </c>
      <c r="B616" s="154" t="s">
        <v>612</v>
      </c>
      <c r="C616" s="155" t="s">
        <v>536</v>
      </c>
      <c r="D616" s="155" t="s">
        <v>520</v>
      </c>
      <c r="E616" s="154" t="s">
        <v>779</v>
      </c>
      <c r="F616" s="154" t="s">
        <v>625</v>
      </c>
      <c r="G616" s="156">
        <v>22258436.73</v>
      </c>
      <c r="H616" s="152"/>
      <c r="I616" s="152"/>
      <c r="J616" s="152"/>
      <c r="K616" s="152"/>
      <c r="L616" s="152"/>
      <c r="M616" s="152"/>
    </row>
    <row r="617" spans="1:13" ht="33.75">
      <c r="A617" s="157" t="s">
        <v>652</v>
      </c>
      <c r="B617" s="154" t="s">
        <v>612</v>
      </c>
      <c r="C617" s="155" t="s">
        <v>536</v>
      </c>
      <c r="D617" s="155" t="s">
        <v>520</v>
      </c>
      <c r="E617" s="154" t="s">
        <v>779</v>
      </c>
      <c r="F617" s="154" t="s">
        <v>653</v>
      </c>
      <c r="G617" s="156">
        <v>1298542.77</v>
      </c>
      <c r="H617" s="152"/>
      <c r="I617" s="152"/>
      <c r="J617" s="152"/>
      <c r="K617" s="152"/>
      <c r="L617" s="152"/>
      <c r="M617" s="152"/>
    </row>
    <row r="618" spans="1:13" ht="51">
      <c r="A618" s="157" t="s">
        <v>741</v>
      </c>
      <c r="B618" s="154" t="s">
        <v>612</v>
      </c>
      <c r="C618" s="155" t="s">
        <v>536</v>
      </c>
      <c r="D618" s="155" t="s">
        <v>520</v>
      </c>
      <c r="E618" s="154" t="s">
        <v>779</v>
      </c>
      <c r="F618" s="154" t="s">
        <v>742</v>
      </c>
      <c r="G618" s="156">
        <v>29944.6</v>
      </c>
      <c r="H618" s="152"/>
      <c r="I618" s="152"/>
      <c r="J618" s="152"/>
      <c r="K618" s="152"/>
      <c r="L618" s="152"/>
      <c r="M618" s="152"/>
    </row>
    <row r="619" spans="1:13" ht="51">
      <c r="A619" s="157" t="s">
        <v>626</v>
      </c>
      <c r="B619" s="154" t="s">
        <v>612</v>
      </c>
      <c r="C619" s="155" t="s">
        <v>536</v>
      </c>
      <c r="D619" s="155" t="s">
        <v>520</v>
      </c>
      <c r="E619" s="154" t="s">
        <v>779</v>
      </c>
      <c r="F619" s="154" t="s">
        <v>627</v>
      </c>
      <c r="G619" s="156">
        <v>6527126.53</v>
      </c>
      <c r="H619" s="152"/>
      <c r="I619" s="152"/>
      <c r="J619" s="152"/>
      <c r="K619" s="152"/>
      <c r="L619" s="152"/>
      <c r="M619" s="152"/>
    </row>
    <row r="620" spans="1:13" ht="33.75">
      <c r="A620" s="157" t="s">
        <v>7</v>
      </c>
      <c r="B620" s="154" t="s">
        <v>612</v>
      </c>
      <c r="C620" s="155" t="s">
        <v>536</v>
      </c>
      <c r="D620" s="155" t="s">
        <v>520</v>
      </c>
      <c r="E620" s="154" t="s">
        <v>779</v>
      </c>
      <c r="F620" s="154" t="s">
        <v>70</v>
      </c>
      <c r="G620" s="156">
        <v>5015743.21</v>
      </c>
      <c r="H620" s="152"/>
      <c r="I620" s="152"/>
      <c r="J620" s="152"/>
      <c r="K620" s="152"/>
      <c r="L620" s="152"/>
      <c r="M620" s="152"/>
    </row>
    <row r="621" spans="1:13" ht="33.75">
      <c r="A621" s="157" t="s">
        <v>630</v>
      </c>
      <c r="B621" s="154" t="s">
        <v>612</v>
      </c>
      <c r="C621" s="155" t="s">
        <v>536</v>
      </c>
      <c r="D621" s="155" t="s">
        <v>520</v>
      </c>
      <c r="E621" s="154" t="s">
        <v>779</v>
      </c>
      <c r="F621" s="154" t="s">
        <v>631</v>
      </c>
      <c r="G621" s="156">
        <v>1692314.75</v>
      </c>
      <c r="H621" s="152"/>
      <c r="I621" s="152"/>
      <c r="J621" s="152"/>
      <c r="K621" s="152"/>
      <c r="L621" s="152"/>
      <c r="M621" s="152"/>
    </row>
    <row r="622" spans="1:13" ht="33.75">
      <c r="A622" s="157" t="s">
        <v>632</v>
      </c>
      <c r="B622" s="154" t="s">
        <v>612</v>
      </c>
      <c r="C622" s="155" t="s">
        <v>536</v>
      </c>
      <c r="D622" s="155" t="s">
        <v>520</v>
      </c>
      <c r="E622" s="154" t="s">
        <v>779</v>
      </c>
      <c r="F622" s="154" t="s">
        <v>633</v>
      </c>
      <c r="G622" s="156">
        <v>3323428.46</v>
      </c>
      <c r="H622" s="152"/>
      <c r="I622" s="152"/>
      <c r="J622" s="152"/>
      <c r="K622" s="152"/>
      <c r="L622" s="152"/>
      <c r="M622" s="152"/>
    </row>
    <row r="623" spans="1:13" ht="16.5">
      <c r="A623" s="157" t="s">
        <v>8</v>
      </c>
      <c r="B623" s="154" t="s">
        <v>612</v>
      </c>
      <c r="C623" s="155" t="s">
        <v>536</v>
      </c>
      <c r="D623" s="155" t="s">
        <v>520</v>
      </c>
      <c r="E623" s="154" t="s">
        <v>779</v>
      </c>
      <c r="F623" s="154" t="s">
        <v>75</v>
      </c>
      <c r="G623" s="156">
        <v>1201980.69</v>
      </c>
      <c r="H623" s="152"/>
      <c r="I623" s="152"/>
      <c r="J623" s="152"/>
      <c r="K623" s="152"/>
      <c r="L623" s="152"/>
      <c r="M623" s="152"/>
    </row>
    <row r="624" spans="1:13" ht="33.75">
      <c r="A624" s="157" t="s">
        <v>638</v>
      </c>
      <c r="B624" s="154" t="s">
        <v>612</v>
      </c>
      <c r="C624" s="155" t="s">
        <v>536</v>
      </c>
      <c r="D624" s="155" t="s">
        <v>520</v>
      </c>
      <c r="E624" s="154" t="s">
        <v>779</v>
      </c>
      <c r="F624" s="154" t="s">
        <v>639</v>
      </c>
      <c r="G624" s="156">
        <v>1201980.69</v>
      </c>
      <c r="H624" s="152"/>
      <c r="I624" s="152"/>
      <c r="J624" s="152"/>
      <c r="K624" s="152"/>
      <c r="L624" s="152"/>
      <c r="M624" s="152"/>
    </row>
    <row r="625" spans="1:13" ht="16.5">
      <c r="A625" s="157" t="s">
        <v>555</v>
      </c>
      <c r="B625" s="154" t="s">
        <v>612</v>
      </c>
      <c r="C625" s="155" t="s">
        <v>530</v>
      </c>
      <c r="D625" s="155"/>
      <c r="E625" s="154"/>
      <c r="F625" s="154"/>
      <c r="G625" s="156">
        <v>33270993.43</v>
      </c>
      <c r="H625" s="152"/>
      <c r="I625" s="152"/>
      <c r="J625" s="152"/>
      <c r="K625" s="152"/>
      <c r="L625" s="152"/>
      <c r="M625" s="152"/>
    </row>
    <row r="626" spans="1:13" ht="16.5">
      <c r="A626" s="157" t="s">
        <v>556</v>
      </c>
      <c r="B626" s="154" t="s">
        <v>612</v>
      </c>
      <c r="C626" s="155" t="s">
        <v>530</v>
      </c>
      <c r="D626" s="155" t="s">
        <v>530</v>
      </c>
      <c r="E626" s="154"/>
      <c r="F626" s="154"/>
      <c r="G626" s="156">
        <v>33270993.43</v>
      </c>
      <c r="H626" s="152"/>
      <c r="I626" s="152"/>
      <c r="J626" s="152"/>
      <c r="K626" s="152"/>
      <c r="L626" s="152"/>
      <c r="M626" s="152"/>
    </row>
    <row r="627" spans="1:13" ht="51">
      <c r="A627" s="157" t="s">
        <v>113</v>
      </c>
      <c r="B627" s="154" t="s">
        <v>612</v>
      </c>
      <c r="C627" s="155" t="s">
        <v>530</v>
      </c>
      <c r="D627" s="155" t="s">
        <v>530</v>
      </c>
      <c r="E627" s="154" t="s">
        <v>878</v>
      </c>
      <c r="F627" s="154"/>
      <c r="G627" s="156">
        <v>30505104.43</v>
      </c>
      <c r="H627" s="152"/>
      <c r="I627" s="152"/>
      <c r="J627" s="152"/>
      <c r="K627" s="152"/>
      <c r="L627" s="152"/>
      <c r="M627" s="152"/>
    </row>
    <row r="628" spans="1:13" ht="16.5">
      <c r="A628" s="157" t="s">
        <v>908</v>
      </c>
      <c r="B628" s="154" t="s">
        <v>612</v>
      </c>
      <c r="C628" s="155" t="s">
        <v>530</v>
      </c>
      <c r="D628" s="155" t="s">
        <v>530</v>
      </c>
      <c r="E628" s="154" t="s">
        <v>879</v>
      </c>
      <c r="F628" s="154"/>
      <c r="G628" s="156">
        <v>128595</v>
      </c>
      <c r="H628" s="152"/>
      <c r="I628" s="152"/>
      <c r="J628" s="152"/>
      <c r="K628" s="152"/>
      <c r="L628" s="152"/>
      <c r="M628" s="152"/>
    </row>
    <row r="629" spans="1:13" ht="33.75">
      <c r="A629" s="157" t="s">
        <v>7</v>
      </c>
      <c r="B629" s="154" t="s">
        <v>612</v>
      </c>
      <c r="C629" s="155" t="s">
        <v>530</v>
      </c>
      <c r="D629" s="155" t="s">
        <v>530</v>
      </c>
      <c r="E629" s="154" t="s">
        <v>879</v>
      </c>
      <c r="F629" s="154" t="s">
        <v>70</v>
      </c>
      <c r="G629" s="156">
        <v>128595</v>
      </c>
      <c r="H629" s="152"/>
      <c r="I629" s="152"/>
      <c r="J629" s="152"/>
      <c r="K629" s="152"/>
      <c r="L629" s="152"/>
      <c r="M629" s="152"/>
    </row>
    <row r="630" spans="1:13" ht="33.75">
      <c r="A630" s="157" t="s">
        <v>632</v>
      </c>
      <c r="B630" s="154" t="s">
        <v>612</v>
      </c>
      <c r="C630" s="155" t="s">
        <v>530</v>
      </c>
      <c r="D630" s="155" t="s">
        <v>530</v>
      </c>
      <c r="E630" s="154" t="s">
        <v>879</v>
      </c>
      <c r="F630" s="154" t="s">
        <v>633</v>
      </c>
      <c r="G630" s="156">
        <v>128595</v>
      </c>
      <c r="H630" s="152"/>
      <c r="I630" s="152"/>
      <c r="J630" s="152"/>
      <c r="K630" s="152"/>
      <c r="L630" s="152"/>
      <c r="M630" s="152"/>
    </row>
    <row r="631" spans="1:13" ht="33.75">
      <c r="A631" s="157" t="s">
        <v>780</v>
      </c>
      <c r="B631" s="154" t="s">
        <v>612</v>
      </c>
      <c r="C631" s="155" t="s">
        <v>530</v>
      </c>
      <c r="D631" s="155" t="s">
        <v>530</v>
      </c>
      <c r="E631" s="154" t="s">
        <v>781</v>
      </c>
      <c r="F631" s="154"/>
      <c r="G631" s="156">
        <v>30376509.43</v>
      </c>
      <c r="H631" s="152"/>
      <c r="I631" s="152"/>
      <c r="J631" s="152"/>
      <c r="K631" s="152"/>
      <c r="L631" s="152"/>
      <c r="M631" s="152"/>
    </row>
    <row r="632" spans="1:13" ht="33.75">
      <c r="A632" s="157" t="s">
        <v>7</v>
      </c>
      <c r="B632" s="154" t="s">
        <v>612</v>
      </c>
      <c r="C632" s="155" t="s">
        <v>530</v>
      </c>
      <c r="D632" s="155" t="s">
        <v>530</v>
      </c>
      <c r="E632" s="154" t="s">
        <v>781</v>
      </c>
      <c r="F632" s="154" t="s">
        <v>70</v>
      </c>
      <c r="G632" s="156">
        <v>30376509.43</v>
      </c>
      <c r="H632" s="152"/>
      <c r="I632" s="152"/>
      <c r="J632" s="152"/>
      <c r="K632" s="152"/>
      <c r="L632" s="152"/>
      <c r="M632" s="152"/>
    </row>
    <row r="633" spans="1:13" ht="33.75">
      <c r="A633" s="157" t="s">
        <v>630</v>
      </c>
      <c r="B633" s="154" t="s">
        <v>612</v>
      </c>
      <c r="C633" s="155" t="s">
        <v>530</v>
      </c>
      <c r="D633" s="155" t="s">
        <v>530</v>
      </c>
      <c r="E633" s="154" t="s">
        <v>781</v>
      </c>
      <c r="F633" s="154" t="s">
        <v>631</v>
      </c>
      <c r="G633" s="156">
        <v>387375</v>
      </c>
      <c r="H633" s="152"/>
      <c r="I633" s="152"/>
      <c r="J633" s="152"/>
      <c r="K633" s="152"/>
      <c r="L633" s="152"/>
      <c r="M633" s="152"/>
    </row>
    <row r="634" spans="1:13" ht="33.75">
      <c r="A634" s="157" t="s">
        <v>632</v>
      </c>
      <c r="B634" s="154" t="s">
        <v>612</v>
      </c>
      <c r="C634" s="155" t="s">
        <v>530</v>
      </c>
      <c r="D634" s="155" t="s">
        <v>530</v>
      </c>
      <c r="E634" s="154" t="s">
        <v>781</v>
      </c>
      <c r="F634" s="154" t="s">
        <v>633</v>
      </c>
      <c r="G634" s="156">
        <v>29989134.43</v>
      </c>
      <c r="H634" s="152"/>
      <c r="I634" s="152"/>
      <c r="J634" s="152"/>
      <c r="K634" s="152"/>
      <c r="L634" s="152"/>
      <c r="M634" s="152"/>
    </row>
    <row r="635" spans="1:13" ht="16.5">
      <c r="A635" s="157" t="s">
        <v>642</v>
      </c>
      <c r="B635" s="154" t="s">
        <v>612</v>
      </c>
      <c r="C635" s="155" t="s">
        <v>530</v>
      </c>
      <c r="D635" s="155" t="s">
        <v>530</v>
      </c>
      <c r="E635" s="154" t="s">
        <v>848</v>
      </c>
      <c r="F635" s="154"/>
      <c r="G635" s="156">
        <v>2765889</v>
      </c>
      <c r="H635" s="152"/>
      <c r="I635" s="152"/>
      <c r="J635" s="152"/>
      <c r="K635" s="152"/>
      <c r="L635" s="152"/>
      <c r="M635" s="152"/>
    </row>
    <row r="636" spans="1:13" ht="16.5">
      <c r="A636" s="157" t="s">
        <v>643</v>
      </c>
      <c r="B636" s="154" t="s">
        <v>612</v>
      </c>
      <c r="C636" s="155" t="s">
        <v>530</v>
      </c>
      <c r="D636" s="155" t="s">
        <v>530</v>
      </c>
      <c r="E636" s="154" t="s">
        <v>644</v>
      </c>
      <c r="F636" s="154"/>
      <c r="G636" s="156">
        <v>2765889</v>
      </c>
      <c r="H636" s="152"/>
      <c r="I636" s="152"/>
      <c r="J636" s="152"/>
      <c r="K636" s="152"/>
      <c r="L636" s="152"/>
      <c r="M636" s="152"/>
    </row>
    <row r="637" spans="1:13" ht="33.75">
      <c r="A637" s="157" t="s">
        <v>7</v>
      </c>
      <c r="B637" s="154" t="s">
        <v>612</v>
      </c>
      <c r="C637" s="155" t="s">
        <v>530</v>
      </c>
      <c r="D637" s="155" t="s">
        <v>530</v>
      </c>
      <c r="E637" s="154" t="s">
        <v>644</v>
      </c>
      <c r="F637" s="154" t="s">
        <v>70</v>
      </c>
      <c r="G637" s="156">
        <v>2765889</v>
      </c>
      <c r="H637" s="152"/>
      <c r="I637" s="152"/>
      <c r="J637" s="152"/>
      <c r="K637" s="152"/>
      <c r="L637" s="152"/>
      <c r="M637" s="152"/>
    </row>
    <row r="638" spans="1:13" ht="33.75">
      <c r="A638" s="157" t="s">
        <v>632</v>
      </c>
      <c r="B638" s="154" t="s">
        <v>612</v>
      </c>
      <c r="C638" s="155" t="s">
        <v>530</v>
      </c>
      <c r="D638" s="155" t="s">
        <v>530</v>
      </c>
      <c r="E638" s="154" t="s">
        <v>644</v>
      </c>
      <c r="F638" s="154" t="s">
        <v>633</v>
      </c>
      <c r="G638" s="156">
        <v>2765889</v>
      </c>
      <c r="H638" s="152"/>
      <c r="I638" s="152"/>
      <c r="J638" s="152"/>
      <c r="K638" s="152"/>
      <c r="L638" s="152"/>
      <c r="M638" s="152"/>
    </row>
    <row r="639" spans="1:13" ht="16.5">
      <c r="A639" s="157" t="s">
        <v>557</v>
      </c>
      <c r="B639" s="154" t="s">
        <v>612</v>
      </c>
      <c r="C639" s="155" t="s">
        <v>539</v>
      </c>
      <c r="D639" s="155"/>
      <c r="E639" s="154"/>
      <c r="F639" s="154"/>
      <c r="G639" s="156">
        <v>182504339.3</v>
      </c>
      <c r="H639" s="152"/>
      <c r="I639" s="152"/>
      <c r="J639" s="152"/>
      <c r="K639" s="152"/>
      <c r="L639" s="152"/>
      <c r="M639" s="152"/>
    </row>
    <row r="640" spans="1:13" ht="16.5">
      <c r="A640" s="157" t="s">
        <v>558</v>
      </c>
      <c r="B640" s="154" t="s">
        <v>612</v>
      </c>
      <c r="C640" s="155" t="s">
        <v>539</v>
      </c>
      <c r="D640" s="155" t="s">
        <v>514</v>
      </c>
      <c r="E640" s="154"/>
      <c r="F640" s="154"/>
      <c r="G640" s="156">
        <v>11035296.1</v>
      </c>
      <c r="H640" s="152"/>
      <c r="I640" s="152"/>
      <c r="J640" s="152"/>
      <c r="K640" s="152"/>
      <c r="L640" s="152"/>
      <c r="M640" s="152"/>
    </row>
    <row r="641" spans="1:13" ht="16.5">
      <c r="A641" s="157" t="s">
        <v>73</v>
      </c>
      <c r="B641" s="154" t="s">
        <v>612</v>
      </c>
      <c r="C641" s="155" t="s">
        <v>539</v>
      </c>
      <c r="D641" s="155" t="s">
        <v>514</v>
      </c>
      <c r="E641" s="154" t="s">
        <v>74</v>
      </c>
      <c r="F641" s="154"/>
      <c r="G641" s="156">
        <v>5004552</v>
      </c>
      <c r="H641" s="152"/>
      <c r="I641" s="152"/>
      <c r="J641" s="152"/>
      <c r="K641" s="152"/>
      <c r="L641" s="152"/>
      <c r="M641" s="152"/>
    </row>
    <row r="642" spans="1:13" ht="33.75">
      <c r="A642" s="157" t="s">
        <v>782</v>
      </c>
      <c r="B642" s="154" t="s">
        <v>612</v>
      </c>
      <c r="C642" s="155" t="s">
        <v>539</v>
      </c>
      <c r="D642" s="155" t="s">
        <v>514</v>
      </c>
      <c r="E642" s="154" t="s">
        <v>783</v>
      </c>
      <c r="F642" s="154"/>
      <c r="G642" s="156">
        <v>5004552</v>
      </c>
      <c r="H642" s="152"/>
      <c r="I642" s="152"/>
      <c r="J642" s="152"/>
      <c r="K642" s="152"/>
      <c r="L642" s="152"/>
      <c r="M642" s="152"/>
    </row>
    <row r="643" spans="1:13" ht="16.5">
      <c r="A643" s="157" t="s">
        <v>8</v>
      </c>
      <c r="B643" s="154" t="s">
        <v>612</v>
      </c>
      <c r="C643" s="155" t="s">
        <v>539</v>
      </c>
      <c r="D643" s="155" t="s">
        <v>514</v>
      </c>
      <c r="E643" s="154" t="s">
        <v>783</v>
      </c>
      <c r="F643" s="154" t="s">
        <v>75</v>
      </c>
      <c r="G643" s="156">
        <v>5004552</v>
      </c>
      <c r="H643" s="152"/>
      <c r="I643" s="152"/>
      <c r="J643" s="152"/>
      <c r="K643" s="152"/>
      <c r="L643" s="152"/>
      <c r="M643" s="152"/>
    </row>
    <row r="644" spans="1:13" ht="33.75">
      <c r="A644" s="157" t="s">
        <v>638</v>
      </c>
      <c r="B644" s="154" t="s">
        <v>612</v>
      </c>
      <c r="C644" s="155" t="s">
        <v>539</v>
      </c>
      <c r="D644" s="155" t="s">
        <v>514</v>
      </c>
      <c r="E644" s="154" t="s">
        <v>783</v>
      </c>
      <c r="F644" s="154" t="s">
        <v>639</v>
      </c>
      <c r="G644" s="156">
        <v>5004552</v>
      </c>
      <c r="H644" s="152"/>
      <c r="I644" s="152"/>
      <c r="J644" s="152"/>
      <c r="K644" s="152"/>
      <c r="L644" s="152"/>
      <c r="M644" s="152"/>
    </row>
    <row r="645" spans="1:13" ht="16.5">
      <c r="A645" s="157" t="s">
        <v>642</v>
      </c>
      <c r="B645" s="154" t="s">
        <v>612</v>
      </c>
      <c r="C645" s="155" t="s">
        <v>539</v>
      </c>
      <c r="D645" s="155" t="s">
        <v>514</v>
      </c>
      <c r="E645" s="154" t="s">
        <v>848</v>
      </c>
      <c r="F645" s="154"/>
      <c r="G645" s="156">
        <v>6030744.1</v>
      </c>
      <c r="H645" s="152"/>
      <c r="I645" s="152"/>
      <c r="J645" s="152"/>
      <c r="K645" s="152"/>
      <c r="L645" s="152"/>
      <c r="M645" s="152"/>
    </row>
    <row r="646" spans="1:13" ht="51">
      <c r="A646" s="157" t="s">
        <v>784</v>
      </c>
      <c r="B646" s="154" t="s">
        <v>612</v>
      </c>
      <c r="C646" s="155" t="s">
        <v>539</v>
      </c>
      <c r="D646" s="155" t="s">
        <v>514</v>
      </c>
      <c r="E646" s="154" t="s">
        <v>785</v>
      </c>
      <c r="F646" s="154"/>
      <c r="G646" s="156">
        <v>6030744.1</v>
      </c>
      <c r="H646" s="152"/>
      <c r="I646" s="152"/>
      <c r="J646" s="152"/>
      <c r="K646" s="152"/>
      <c r="L646" s="152"/>
      <c r="M646" s="152"/>
    </row>
    <row r="647" spans="1:13" ht="16.5">
      <c r="A647" s="157" t="s">
        <v>8</v>
      </c>
      <c r="B647" s="154" t="s">
        <v>612</v>
      </c>
      <c r="C647" s="155" t="s">
        <v>539</v>
      </c>
      <c r="D647" s="155" t="s">
        <v>514</v>
      </c>
      <c r="E647" s="154" t="s">
        <v>785</v>
      </c>
      <c r="F647" s="154" t="s">
        <v>75</v>
      </c>
      <c r="G647" s="156">
        <v>6030744.1</v>
      </c>
      <c r="H647" s="152"/>
      <c r="I647" s="152"/>
      <c r="J647" s="152"/>
      <c r="K647" s="152"/>
      <c r="L647" s="152"/>
      <c r="M647" s="152"/>
    </row>
    <row r="648" spans="1:13" ht="16.5">
      <c r="A648" s="157" t="s">
        <v>786</v>
      </c>
      <c r="B648" s="154" t="s">
        <v>612</v>
      </c>
      <c r="C648" s="155" t="s">
        <v>539</v>
      </c>
      <c r="D648" s="155" t="s">
        <v>514</v>
      </c>
      <c r="E648" s="154" t="s">
        <v>785</v>
      </c>
      <c r="F648" s="154" t="s">
        <v>787</v>
      </c>
      <c r="G648" s="156">
        <v>6030744.1</v>
      </c>
      <c r="H648" s="152"/>
      <c r="I648" s="152"/>
      <c r="J648" s="152"/>
      <c r="K648" s="152"/>
      <c r="L648" s="152"/>
      <c r="M648" s="152"/>
    </row>
    <row r="649" spans="1:13" ht="16.5">
      <c r="A649" s="157" t="s">
        <v>559</v>
      </c>
      <c r="B649" s="154" t="s">
        <v>612</v>
      </c>
      <c r="C649" s="155" t="s">
        <v>539</v>
      </c>
      <c r="D649" s="155" t="s">
        <v>518</v>
      </c>
      <c r="E649" s="154"/>
      <c r="F649" s="154"/>
      <c r="G649" s="156">
        <v>24775502.78</v>
      </c>
      <c r="H649" s="152"/>
      <c r="I649" s="152"/>
      <c r="J649" s="152"/>
      <c r="K649" s="152"/>
      <c r="L649" s="152"/>
      <c r="M649" s="152"/>
    </row>
    <row r="650" spans="1:13" ht="16.5">
      <c r="A650" s="157" t="s">
        <v>82</v>
      </c>
      <c r="B650" s="154" t="s">
        <v>612</v>
      </c>
      <c r="C650" s="155" t="s">
        <v>539</v>
      </c>
      <c r="D650" s="155" t="s">
        <v>518</v>
      </c>
      <c r="E650" s="154" t="s">
        <v>83</v>
      </c>
      <c r="F650" s="154"/>
      <c r="G650" s="156">
        <v>8298990.32</v>
      </c>
      <c r="H650" s="152"/>
      <c r="I650" s="152"/>
      <c r="J650" s="152"/>
      <c r="K650" s="152"/>
      <c r="L650" s="152"/>
      <c r="M650" s="152"/>
    </row>
    <row r="651" spans="1:13" ht="33.75">
      <c r="A651" s="157" t="s">
        <v>788</v>
      </c>
      <c r="B651" s="154" t="s">
        <v>612</v>
      </c>
      <c r="C651" s="155" t="s">
        <v>539</v>
      </c>
      <c r="D651" s="155" t="s">
        <v>518</v>
      </c>
      <c r="E651" s="154" t="s">
        <v>789</v>
      </c>
      <c r="F651" s="154"/>
      <c r="G651" s="156">
        <v>6500000</v>
      </c>
      <c r="H651" s="152"/>
      <c r="I651" s="152"/>
      <c r="J651" s="152"/>
      <c r="K651" s="152"/>
      <c r="L651" s="152"/>
      <c r="M651" s="152"/>
    </row>
    <row r="652" spans="1:13" ht="16.5">
      <c r="A652" s="157" t="s">
        <v>8</v>
      </c>
      <c r="B652" s="154" t="s">
        <v>612</v>
      </c>
      <c r="C652" s="155" t="s">
        <v>539</v>
      </c>
      <c r="D652" s="155" t="s">
        <v>518</v>
      </c>
      <c r="E652" s="154" t="s">
        <v>789</v>
      </c>
      <c r="F652" s="154" t="s">
        <v>75</v>
      </c>
      <c r="G652" s="156">
        <v>6500000</v>
      </c>
      <c r="H652" s="152"/>
      <c r="I652" s="152"/>
      <c r="J652" s="152"/>
      <c r="K652" s="152"/>
      <c r="L652" s="152"/>
      <c r="M652" s="152"/>
    </row>
    <row r="653" spans="1:13" ht="16.5">
      <c r="A653" s="157" t="s">
        <v>790</v>
      </c>
      <c r="B653" s="154" t="s">
        <v>612</v>
      </c>
      <c r="C653" s="155" t="s">
        <v>539</v>
      </c>
      <c r="D653" s="155" t="s">
        <v>518</v>
      </c>
      <c r="E653" s="154" t="s">
        <v>789</v>
      </c>
      <c r="F653" s="154" t="s">
        <v>791</v>
      </c>
      <c r="G653" s="156">
        <v>6500000</v>
      </c>
      <c r="H653" s="152"/>
      <c r="I653" s="152"/>
      <c r="J653" s="152"/>
      <c r="K653" s="152"/>
      <c r="L653" s="152"/>
      <c r="M653" s="152"/>
    </row>
    <row r="654" spans="1:13" ht="33.75">
      <c r="A654" s="157" t="s">
        <v>792</v>
      </c>
      <c r="B654" s="154" t="s">
        <v>612</v>
      </c>
      <c r="C654" s="155" t="s">
        <v>539</v>
      </c>
      <c r="D654" s="155" t="s">
        <v>518</v>
      </c>
      <c r="E654" s="154" t="s">
        <v>793</v>
      </c>
      <c r="F654" s="154"/>
      <c r="G654" s="156">
        <v>1798990.32</v>
      </c>
      <c r="H654" s="152"/>
      <c r="I654" s="152"/>
      <c r="J654" s="152"/>
      <c r="K654" s="152"/>
      <c r="L654" s="152"/>
      <c r="M654" s="152"/>
    </row>
    <row r="655" spans="1:13" ht="16.5">
      <c r="A655" s="157" t="s">
        <v>8</v>
      </c>
      <c r="B655" s="154" t="s">
        <v>612</v>
      </c>
      <c r="C655" s="155" t="s">
        <v>539</v>
      </c>
      <c r="D655" s="155" t="s">
        <v>518</v>
      </c>
      <c r="E655" s="154" t="s">
        <v>793</v>
      </c>
      <c r="F655" s="154" t="s">
        <v>75</v>
      </c>
      <c r="G655" s="156">
        <v>1798990.32</v>
      </c>
      <c r="H655" s="152"/>
      <c r="I655" s="152"/>
      <c r="J655" s="152"/>
      <c r="K655" s="152"/>
      <c r="L655" s="152"/>
      <c r="M655" s="152"/>
    </row>
    <row r="656" spans="1:13" ht="33.75">
      <c r="A656" s="157" t="s">
        <v>638</v>
      </c>
      <c r="B656" s="154" t="s">
        <v>612</v>
      </c>
      <c r="C656" s="155" t="s">
        <v>539</v>
      </c>
      <c r="D656" s="155" t="s">
        <v>518</v>
      </c>
      <c r="E656" s="154" t="s">
        <v>793</v>
      </c>
      <c r="F656" s="154" t="s">
        <v>639</v>
      </c>
      <c r="G656" s="156">
        <v>410961.2</v>
      </c>
      <c r="H656" s="152"/>
      <c r="I656" s="152"/>
      <c r="J656" s="152"/>
      <c r="K656" s="152"/>
      <c r="L656" s="152"/>
      <c r="M656" s="152"/>
    </row>
    <row r="657" spans="1:13" ht="33.75">
      <c r="A657" s="157" t="s">
        <v>771</v>
      </c>
      <c r="B657" s="154" t="s">
        <v>612</v>
      </c>
      <c r="C657" s="155" t="s">
        <v>539</v>
      </c>
      <c r="D657" s="155" t="s">
        <v>518</v>
      </c>
      <c r="E657" s="154" t="s">
        <v>793</v>
      </c>
      <c r="F657" s="154" t="s">
        <v>772</v>
      </c>
      <c r="G657" s="156">
        <v>1388029.12</v>
      </c>
      <c r="H657" s="152"/>
      <c r="I657" s="152"/>
      <c r="J657" s="152"/>
      <c r="K657" s="152"/>
      <c r="L657" s="152"/>
      <c r="M657" s="152"/>
    </row>
    <row r="658" spans="1:13" ht="16.5">
      <c r="A658" s="157" t="s">
        <v>105</v>
      </c>
      <c r="B658" s="154" t="s">
        <v>612</v>
      </c>
      <c r="C658" s="155" t="s">
        <v>539</v>
      </c>
      <c r="D658" s="155" t="s">
        <v>518</v>
      </c>
      <c r="E658" s="154" t="s">
        <v>880</v>
      </c>
      <c r="F658" s="154"/>
      <c r="G658" s="156">
        <v>3487500</v>
      </c>
      <c r="H658" s="152"/>
      <c r="I658" s="152"/>
      <c r="J658" s="152"/>
      <c r="K658" s="152"/>
      <c r="L658" s="152"/>
      <c r="M658" s="152"/>
    </row>
    <row r="659" spans="1:13" ht="51">
      <c r="A659" s="157" t="s">
        <v>794</v>
      </c>
      <c r="B659" s="154" t="s">
        <v>612</v>
      </c>
      <c r="C659" s="155" t="s">
        <v>539</v>
      </c>
      <c r="D659" s="155" t="s">
        <v>518</v>
      </c>
      <c r="E659" s="154" t="s">
        <v>795</v>
      </c>
      <c r="F659" s="154"/>
      <c r="G659" s="156">
        <v>80000</v>
      </c>
      <c r="H659" s="152"/>
      <c r="I659" s="152"/>
      <c r="J659" s="152"/>
      <c r="K659" s="152"/>
      <c r="L659" s="152"/>
      <c r="M659" s="152"/>
    </row>
    <row r="660" spans="1:13" ht="33.75">
      <c r="A660" s="157" t="s">
        <v>7</v>
      </c>
      <c r="B660" s="154" t="s">
        <v>612</v>
      </c>
      <c r="C660" s="155" t="s">
        <v>539</v>
      </c>
      <c r="D660" s="155" t="s">
        <v>518</v>
      </c>
      <c r="E660" s="154" t="s">
        <v>795</v>
      </c>
      <c r="F660" s="154" t="s">
        <v>70</v>
      </c>
      <c r="G660" s="156">
        <v>80000</v>
      </c>
      <c r="H660" s="152"/>
      <c r="I660" s="152"/>
      <c r="J660" s="152"/>
      <c r="K660" s="152"/>
      <c r="L660" s="152"/>
      <c r="M660" s="152"/>
    </row>
    <row r="661" spans="1:13" ht="33.75">
      <c r="A661" s="157" t="s">
        <v>632</v>
      </c>
      <c r="B661" s="154" t="s">
        <v>612</v>
      </c>
      <c r="C661" s="155" t="s">
        <v>539</v>
      </c>
      <c r="D661" s="155" t="s">
        <v>518</v>
      </c>
      <c r="E661" s="154" t="s">
        <v>795</v>
      </c>
      <c r="F661" s="154" t="s">
        <v>633</v>
      </c>
      <c r="G661" s="156">
        <v>80000</v>
      </c>
      <c r="H661" s="152"/>
      <c r="I661" s="152"/>
      <c r="J661" s="152"/>
      <c r="K661" s="152"/>
      <c r="L661" s="152"/>
      <c r="M661" s="152"/>
    </row>
    <row r="662" spans="1:13" ht="33.75">
      <c r="A662" s="157" t="s">
        <v>796</v>
      </c>
      <c r="B662" s="154" t="s">
        <v>612</v>
      </c>
      <c r="C662" s="155" t="s">
        <v>539</v>
      </c>
      <c r="D662" s="155" t="s">
        <v>518</v>
      </c>
      <c r="E662" s="154" t="s">
        <v>797</v>
      </c>
      <c r="F662" s="154"/>
      <c r="G662" s="156">
        <v>3407500</v>
      </c>
      <c r="H662" s="152"/>
      <c r="I662" s="152"/>
      <c r="J662" s="152"/>
      <c r="K662" s="152"/>
      <c r="L662" s="152"/>
      <c r="M662" s="152"/>
    </row>
    <row r="663" spans="1:13" ht="33.75">
      <c r="A663" s="157" t="s">
        <v>16</v>
      </c>
      <c r="B663" s="154" t="s">
        <v>612</v>
      </c>
      <c r="C663" s="155" t="s">
        <v>539</v>
      </c>
      <c r="D663" s="155" t="s">
        <v>518</v>
      </c>
      <c r="E663" s="154" t="s">
        <v>797</v>
      </c>
      <c r="F663" s="154" t="s">
        <v>851</v>
      </c>
      <c r="G663" s="156">
        <v>3407500</v>
      </c>
      <c r="H663" s="152"/>
      <c r="I663" s="152"/>
      <c r="J663" s="152"/>
      <c r="K663" s="152"/>
      <c r="L663" s="152"/>
      <c r="M663" s="152"/>
    </row>
    <row r="664" spans="1:13" ht="102">
      <c r="A664" s="157" t="s">
        <v>798</v>
      </c>
      <c r="B664" s="154" t="s">
        <v>612</v>
      </c>
      <c r="C664" s="155" t="s">
        <v>539</v>
      </c>
      <c r="D664" s="155" t="s">
        <v>518</v>
      </c>
      <c r="E664" s="154" t="s">
        <v>797</v>
      </c>
      <c r="F664" s="154" t="s">
        <v>799</v>
      </c>
      <c r="G664" s="156">
        <v>3407500</v>
      </c>
      <c r="H664" s="152"/>
      <c r="I664" s="152"/>
      <c r="J664" s="152"/>
      <c r="K664" s="152"/>
      <c r="L664" s="152"/>
      <c r="M664" s="152"/>
    </row>
    <row r="665" spans="1:13" ht="16.5">
      <c r="A665" s="157" t="s">
        <v>642</v>
      </c>
      <c r="B665" s="154" t="s">
        <v>612</v>
      </c>
      <c r="C665" s="155" t="s">
        <v>539</v>
      </c>
      <c r="D665" s="155" t="s">
        <v>518</v>
      </c>
      <c r="E665" s="154" t="s">
        <v>848</v>
      </c>
      <c r="F665" s="154"/>
      <c r="G665" s="156">
        <v>12989012.46</v>
      </c>
      <c r="H665" s="152"/>
      <c r="I665" s="152"/>
      <c r="J665" s="152"/>
      <c r="K665" s="152"/>
      <c r="L665" s="152"/>
      <c r="M665" s="152"/>
    </row>
    <row r="666" spans="1:13" ht="16.5">
      <c r="A666" s="157" t="s">
        <v>800</v>
      </c>
      <c r="B666" s="154" t="s">
        <v>612</v>
      </c>
      <c r="C666" s="155" t="s">
        <v>539</v>
      </c>
      <c r="D666" s="155" t="s">
        <v>518</v>
      </c>
      <c r="E666" s="154" t="s">
        <v>801</v>
      </c>
      <c r="F666" s="154"/>
      <c r="G666" s="156">
        <v>12982021.68</v>
      </c>
      <c r="H666" s="152"/>
      <c r="I666" s="152"/>
      <c r="J666" s="152"/>
      <c r="K666" s="152"/>
      <c r="L666" s="152"/>
      <c r="M666" s="152"/>
    </row>
    <row r="667" spans="1:13" ht="33.75">
      <c r="A667" s="157" t="s">
        <v>90</v>
      </c>
      <c r="B667" s="154" t="s">
        <v>612</v>
      </c>
      <c r="C667" s="155" t="s">
        <v>539</v>
      </c>
      <c r="D667" s="155" t="s">
        <v>518</v>
      </c>
      <c r="E667" s="154" t="s">
        <v>801</v>
      </c>
      <c r="F667" s="154" t="s">
        <v>84</v>
      </c>
      <c r="G667" s="156">
        <v>12982021.68</v>
      </c>
      <c r="H667" s="152"/>
      <c r="I667" s="152"/>
      <c r="J667" s="152"/>
      <c r="K667" s="152"/>
      <c r="L667" s="152"/>
      <c r="M667" s="152"/>
    </row>
    <row r="668" spans="1:13" ht="51">
      <c r="A668" s="157" t="s">
        <v>658</v>
      </c>
      <c r="B668" s="154" t="s">
        <v>612</v>
      </c>
      <c r="C668" s="155" t="s">
        <v>539</v>
      </c>
      <c r="D668" s="155" t="s">
        <v>518</v>
      </c>
      <c r="E668" s="154" t="s">
        <v>801</v>
      </c>
      <c r="F668" s="154" t="s">
        <v>659</v>
      </c>
      <c r="G668" s="156">
        <v>12982021.68</v>
      </c>
      <c r="H668" s="152"/>
      <c r="I668" s="152"/>
      <c r="J668" s="152"/>
      <c r="K668" s="152"/>
      <c r="L668" s="152"/>
      <c r="M668" s="152"/>
    </row>
    <row r="669" spans="1:13" ht="16.5">
      <c r="A669" s="157" t="s">
        <v>643</v>
      </c>
      <c r="B669" s="154" t="s">
        <v>612</v>
      </c>
      <c r="C669" s="155" t="s">
        <v>539</v>
      </c>
      <c r="D669" s="155" t="s">
        <v>518</v>
      </c>
      <c r="E669" s="154" t="s">
        <v>644</v>
      </c>
      <c r="F669" s="154"/>
      <c r="G669" s="156">
        <v>6990.78</v>
      </c>
      <c r="H669" s="152"/>
      <c r="I669" s="152"/>
      <c r="J669" s="152"/>
      <c r="K669" s="152"/>
      <c r="L669" s="152"/>
      <c r="M669" s="152"/>
    </row>
    <row r="670" spans="1:13" ht="33.75">
      <c r="A670" s="157" t="s">
        <v>7</v>
      </c>
      <c r="B670" s="154" t="s">
        <v>612</v>
      </c>
      <c r="C670" s="155" t="s">
        <v>539</v>
      </c>
      <c r="D670" s="155" t="s">
        <v>518</v>
      </c>
      <c r="E670" s="154" t="s">
        <v>644</v>
      </c>
      <c r="F670" s="154" t="s">
        <v>70</v>
      </c>
      <c r="G670" s="156">
        <v>6990.78</v>
      </c>
      <c r="H670" s="152"/>
      <c r="I670" s="152"/>
      <c r="J670" s="152"/>
      <c r="K670" s="152"/>
      <c r="L670" s="152"/>
      <c r="M670" s="152"/>
    </row>
    <row r="671" spans="1:13" ht="16.5">
      <c r="A671" s="157" t="s">
        <v>917</v>
      </c>
      <c r="B671" s="154" t="s">
        <v>612</v>
      </c>
      <c r="C671" s="155" t="s">
        <v>539</v>
      </c>
      <c r="D671" s="155" t="s">
        <v>518</v>
      </c>
      <c r="E671" s="154" t="s">
        <v>644</v>
      </c>
      <c r="F671" s="154" t="s">
        <v>849</v>
      </c>
      <c r="G671" s="156">
        <v>6990.78</v>
      </c>
      <c r="H671" s="152"/>
      <c r="I671" s="152"/>
      <c r="J671" s="152"/>
      <c r="K671" s="152"/>
      <c r="L671" s="152"/>
      <c r="M671" s="152"/>
    </row>
    <row r="672" spans="1:13" ht="16.5">
      <c r="A672" s="157" t="s">
        <v>560</v>
      </c>
      <c r="B672" s="154" t="s">
        <v>612</v>
      </c>
      <c r="C672" s="155" t="s">
        <v>539</v>
      </c>
      <c r="D672" s="155" t="s">
        <v>520</v>
      </c>
      <c r="E672" s="154"/>
      <c r="F672" s="154"/>
      <c r="G672" s="156">
        <v>127408953.09</v>
      </c>
      <c r="H672" s="152"/>
      <c r="I672" s="152"/>
      <c r="J672" s="152"/>
      <c r="K672" s="152"/>
      <c r="L672" s="152"/>
      <c r="M672" s="152"/>
    </row>
    <row r="673" spans="1:13" ht="16.5">
      <c r="A673" s="157" t="s">
        <v>66</v>
      </c>
      <c r="B673" s="154" t="s">
        <v>612</v>
      </c>
      <c r="C673" s="155" t="s">
        <v>539</v>
      </c>
      <c r="D673" s="155" t="s">
        <v>520</v>
      </c>
      <c r="E673" s="154" t="s">
        <v>67</v>
      </c>
      <c r="F673" s="154"/>
      <c r="G673" s="156">
        <v>1634476.53</v>
      </c>
      <c r="H673" s="152"/>
      <c r="I673" s="152"/>
      <c r="J673" s="152"/>
      <c r="K673" s="152"/>
      <c r="L673" s="152"/>
      <c r="M673" s="152"/>
    </row>
    <row r="674" spans="1:13" ht="67.5">
      <c r="A674" s="157" t="s">
        <v>802</v>
      </c>
      <c r="B674" s="154" t="s">
        <v>612</v>
      </c>
      <c r="C674" s="155" t="s">
        <v>539</v>
      </c>
      <c r="D674" s="155" t="s">
        <v>520</v>
      </c>
      <c r="E674" s="154" t="s">
        <v>803</v>
      </c>
      <c r="F674" s="154"/>
      <c r="G674" s="156">
        <v>1634476.53</v>
      </c>
      <c r="H674" s="152"/>
      <c r="I674" s="152"/>
      <c r="J674" s="152"/>
      <c r="K674" s="152"/>
      <c r="L674" s="152"/>
      <c r="M674" s="152"/>
    </row>
    <row r="675" spans="1:13" ht="33.75">
      <c r="A675" s="157" t="s">
        <v>7</v>
      </c>
      <c r="B675" s="154" t="s">
        <v>612</v>
      </c>
      <c r="C675" s="155" t="s">
        <v>539</v>
      </c>
      <c r="D675" s="155" t="s">
        <v>520</v>
      </c>
      <c r="E675" s="154" t="s">
        <v>803</v>
      </c>
      <c r="F675" s="154" t="s">
        <v>70</v>
      </c>
      <c r="G675" s="156">
        <v>942454.53</v>
      </c>
      <c r="H675" s="152"/>
      <c r="I675" s="152"/>
      <c r="J675" s="152"/>
      <c r="K675" s="152"/>
      <c r="L675" s="152"/>
      <c r="M675" s="152"/>
    </row>
    <row r="676" spans="1:13" ht="33.75">
      <c r="A676" s="157" t="s">
        <v>632</v>
      </c>
      <c r="B676" s="154" t="s">
        <v>612</v>
      </c>
      <c r="C676" s="155" t="s">
        <v>539</v>
      </c>
      <c r="D676" s="155" t="s">
        <v>520</v>
      </c>
      <c r="E676" s="154" t="s">
        <v>803</v>
      </c>
      <c r="F676" s="154" t="s">
        <v>633</v>
      </c>
      <c r="G676" s="156">
        <v>942454.53</v>
      </c>
      <c r="H676" s="152"/>
      <c r="I676" s="152"/>
      <c r="J676" s="152"/>
      <c r="K676" s="152"/>
      <c r="L676" s="152"/>
      <c r="M676" s="152"/>
    </row>
    <row r="677" spans="1:13" ht="16.5">
      <c r="A677" s="157" t="s">
        <v>8</v>
      </c>
      <c r="B677" s="154" t="s">
        <v>612</v>
      </c>
      <c r="C677" s="155" t="s">
        <v>539</v>
      </c>
      <c r="D677" s="155" t="s">
        <v>520</v>
      </c>
      <c r="E677" s="154" t="s">
        <v>803</v>
      </c>
      <c r="F677" s="154" t="s">
        <v>75</v>
      </c>
      <c r="G677" s="156">
        <v>692022</v>
      </c>
      <c r="H677" s="152"/>
      <c r="I677" s="152"/>
      <c r="J677" s="152"/>
      <c r="K677" s="152"/>
      <c r="L677" s="152"/>
      <c r="M677" s="152"/>
    </row>
    <row r="678" spans="1:13" ht="33.75">
      <c r="A678" s="157" t="s">
        <v>638</v>
      </c>
      <c r="B678" s="154" t="s">
        <v>612</v>
      </c>
      <c r="C678" s="155" t="s">
        <v>539</v>
      </c>
      <c r="D678" s="155" t="s">
        <v>520</v>
      </c>
      <c r="E678" s="154" t="s">
        <v>803</v>
      </c>
      <c r="F678" s="154" t="s">
        <v>639</v>
      </c>
      <c r="G678" s="156">
        <v>243747</v>
      </c>
      <c r="H678" s="152"/>
      <c r="I678" s="152"/>
      <c r="J678" s="152"/>
      <c r="K678" s="152"/>
      <c r="L678" s="152"/>
      <c r="M678" s="152"/>
    </row>
    <row r="679" spans="1:13" ht="16.5">
      <c r="A679" s="157" t="s">
        <v>693</v>
      </c>
      <c r="B679" s="154" t="s">
        <v>612</v>
      </c>
      <c r="C679" s="155" t="s">
        <v>539</v>
      </c>
      <c r="D679" s="155" t="s">
        <v>520</v>
      </c>
      <c r="E679" s="154" t="s">
        <v>803</v>
      </c>
      <c r="F679" s="154" t="s">
        <v>694</v>
      </c>
      <c r="G679" s="156">
        <v>448275</v>
      </c>
      <c r="H679" s="152"/>
      <c r="I679" s="152"/>
      <c r="J679" s="152"/>
      <c r="K679" s="152"/>
      <c r="L679" s="152"/>
      <c r="M679" s="152"/>
    </row>
    <row r="680" spans="1:13" ht="16.5">
      <c r="A680" s="157" t="s">
        <v>10</v>
      </c>
      <c r="B680" s="154" t="s">
        <v>612</v>
      </c>
      <c r="C680" s="155" t="s">
        <v>539</v>
      </c>
      <c r="D680" s="155" t="s">
        <v>520</v>
      </c>
      <c r="E680" s="154" t="s">
        <v>11</v>
      </c>
      <c r="F680" s="154"/>
      <c r="G680" s="156">
        <v>1604867.14</v>
      </c>
      <c r="H680" s="152"/>
      <c r="I680" s="152"/>
      <c r="J680" s="152"/>
      <c r="K680" s="152"/>
      <c r="L680" s="152"/>
      <c r="M680" s="152"/>
    </row>
    <row r="681" spans="1:13" ht="67.5">
      <c r="A681" s="157" t="s">
        <v>909</v>
      </c>
      <c r="B681" s="154" t="s">
        <v>612</v>
      </c>
      <c r="C681" s="155" t="s">
        <v>539</v>
      </c>
      <c r="D681" s="155" t="s">
        <v>520</v>
      </c>
      <c r="E681" s="154" t="s">
        <v>804</v>
      </c>
      <c r="F681" s="154"/>
      <c r="G681" s="156">
        <v>1604867.14</v>
      </c>
      <c r="H681" s="152"/>
      <c r="I681" s="152"/>
      <c r="J681" s="152"/>
      <c r="K681" s="152"/>
      <c r="L681" s="152"/>
      <c r="M681" s="152"/>
    </row>
    <row r="682" spans="1:13" ht="33.75">
      <c r="A682" s="157" t="s">
        <v>7</v>
      </c>
      <c r="B682" s="154" t="s">
        <v>612</v>
      </c>
      <c r="C682" s="155" t="s">
        <v>539</v>
      </c>
      <c r="D682" s="155" t="s">
        <v>520</v>
      </c>
      <c r="E682" s="154" t="s">
        <v>804</v>
      </c>
      <c r="F682" s="154" t="s">
        <v>70</v>
      </c>
      <c r="G682" s="156">
        <v>100126.12</v>
      </c>
      <c r="H682" s="152"/>
      <c r="I682" s="152"/>
      <c r="J682" s="152"/>
      <c r="K682" s="152"/>
      <c r="L682" s="152"/>
      <c r="M682" s="152"/>
    </row>
    <row r="683" spans="1:13" ht="33.75">
      <c r="A683" s="157" t="s">
        <v>632</v>
      </c>
      <c r="B683" s="154" t="s">
        <v>612</v>
      </c>
      <c r="C683" s="155" t="s">
        <v>539</v>
      </c>
      <c r="D683" s="155" t="s">
        <v>520</v>
      </c>
      <c r="E683" s="154" t="s">
        <v>804</v>
      </c>
      <c r="F683" s="154" t="s">
        <v>633</v>
      </c>
      <c r="G683" s="156">
        <v>100126.12</v>
      </c>
      <c r="H683" s="152"/>
      <c r="I683" s="152"/>
      <c r="J683" s="152"/>
      <c r="K683" s="152"/>
      <c r="L683" s="152"/>
      <c r="M683" s="152"/>
    </row>
    <row r="684" spans="1:13" ht="16.5">
      <c r="A684" s="157" t="s">
        <v>8</v>
      </c>
      <c r="B684" s="154" t="s">
        <v>612</v>
      </c>
      <c r="C684" s="155" t="s">
        <v>539</v>
      </c>
      <c r="D684" s="155" t="s">
        <v>520</v>
      </c>
      <c r="E684" s="154" t="s">
        <v>804</v>
      </c>
      <c r="F684" s="154" t="s">
        <v>75</v>
      </c>
      <c r="G684" s="156">
        <v>1504741.02</v>
      </c>
      <c r="H684" s="152"/>
      <c r="I684" s="152"/>
      <c r="J684" s="152"/>
      <c r="K684" s="152"/>
      <c r="L684" s="152"/>
      <c r="M684" s="152"/>
    </row>
    <row r="685" spans="1:13" ht="33.75">
      <c r="A685" s="157" t="s">
        <v>638</v>
      </c>
      <c r="B685" s="154" t="s">
        <v>612</v>
      </c>
      <c r="C685" s="155" t="s">
        <v>539</v>
      </c>
      <c r="D685" s="155" t="s">
        <v>520</v>
      </c>
      <c r="E685" s="154" t="s">
        <v>804</v>
      </c>
      <c r="F685" s="154" t="s">
        <v>639</v>
      </c>
      <c r="G685" s="156">
        <v>1504741.02</v>
      </c>
      <c r="H685" s="152"/>
      <c r="I685" s="152"/>
      <c r="J685" s="152"/>
      <c r="K685" s="152"/>
      <c r="L685" s="152"/>
      <c r="M685" s="152"/>
    </row>
    <row r="686" spans="1:13" ht="16.5">
      <c r="A686" s="157" t="s">
        <v>73</v>
      </c>
      <c r="B686" s="154" t="s">
        <v>612</v>
      </c>
      <c r="C686" s="155" t="s">
        <v>539</v>
      </c>
      <c r="D686" s="155" t="s">
        <v>520</v>
      </c>
      <c r="E686" s="154" t="s">
        <v>74</v>
      </c>
      <c r="F686" s="154"/>
      <c r="G686" s="156">
        <v>1976314.22</v>
      </c>
      <c r="H686" s="152"/>
      <c r="I686" s="152"/>
      <c r="J686" s="152"/>
      <c r="K686" s="152"/>
      <c r="L686" s="152"/>
      <c r="M686" s="152"/>
    </row>
    <row r="687" spans="1:13" ht="67.5">
      <c r="A687" s="157" t="s">
        <v>806</v>
      </c>
      <c r="B687" s="154" t="s">
        <v>612</v>
      </c>
      <c r="C687" s="155" t="s">
        <v>539</v>
      </c>
      <c r="D687" s="155" t="s">
        <v>520</v>
      </c>
      <c r="E687" s="154" t="s">
        <v>807</v>
      </c>
      <c r="F687" s="154"/>
      <c r="G687" s="156">
        <v>645066.52</v>
      </c>
      <c r="H687" s="152"/>
      <c r="I687" s="152"/>
      <c r="J687" s="152"/>
      <c r="K687" s="152"/>
      <c r="L687" s="152"/>
      <c r="M687" s="152"/>
    </row>
    <row r="688" spans="1:13" ht="33.75">
      <c r="A688" s="157" t="s">
        <v>7</v>
      </c>
      <c r="B688" s="154" t="s">
        <v>612</v>
      </c>
      <c r="C688" s="155" t="s">
        <v>539</v>
      </c>
      <c r="D688" s="155" t="s">
        <v>520</v>
      </c>
      <c r="E688" s="154" t="s">
        <v>807</v>
      </c>
      <c r="F688" s="154" t="s">
        <v>70</v>
      </c>
      <c r="G688" s="156">
        <v>192641.52</v>
      </c>
      <c r="H688" s="152"/>
      <c r="I688" s="152"/>
      <c r="J688" s="152"/>
      <c r="K688" s="152"/>
      <c r="L688" s="152"/>
      <c r="M688" s="152"/>
    </row>
    <row r="689" spans="1:13" ht="33.75">
      <c r="A689" s="157" t="s">
        <v>632</v>
      </c>
      <c r="B689" s="154" t="s">
        <v>612</v>
      </c>
      <c r="C689" s="155" t="s">
        <v>539</v>
      </c>
      <c r="D689" s="155" t="s">
        <v>520</v>
      </c>
      <c r="E689" s="154" t="s">
        <v>807</v>
      </c>
      <c r="F689" s="154" t="s">
        <v>633</v>
      </c>
      <c r="G689" s="156">
        <v>192641.52</v>
      </c>
      <c r="H689" s="152"/>
      <c r="I689" s="152"/>
      <c r="J689" s="152"/>
      <c r="K689" s="152"/>
      <c r="L689" s="152"/>
      <c r="M689" s="152"/>
    </row>
    <row r="690" spans="1:13" ht="16.5">
      <c r="A690" s="157" t="s">
        <v>8</v>
      </c>
      <c r="B690" s="154" t="s">
        <v>612</v>
      </c>
      <c r="C690" s="155" t="s">
        <v>539</v>
      </c>
      <c r="D690" s="155" t="s">
        <v>520</v>
      </c>
      <c r="E690" s="154" t="s">
        <v>807</v>
      </c>
      <c r="F690" s="154" t="s">
        <v>75</v>
      </c>
      <c r="G690" s="156">
        <v>452425</v>
      </c>
      <c r="H690" s="152"/>
      <c r="I690" s="152"/>
      <c r="J690" s="152"/>
      <c r="K690" s="152"/>
      <c r="L690" s="152"/>
      <c r="M690" s="152"/>
    </row>
    <row r="691" spans="1:13" ht="33.75">
      <c r="A691" s="157" t="s">
        <v>771</v>
      </c>
      <c r="B691" s="154" t="s">
        <v>612</v>
      </c>
      <c r="C691" s="155" t="s">
        <v>539</v>
      </c>
      <c r="D691" s="155" t="s">
        <v>520</v>
      </c>
      <c r="E691" s="154" t="s">
        <v>807</v>
      </c>
      <c r="F691" s="154" t="s">
        <v>772</v>
      </c>
      <c r="G691" s="156">
        <v>452425</v>
      </c>
      <c r="H691" s="152"/>
      <c r="I691" s="152"/>
      <c r="J691" s="152"/>
      <c r="K691" s="152"/>
      <c r="L691" s="152"/>
      <c r="M691" s="152"/>
    </row>
    <row r="692" spans="1:13" ht="33.75">
      <c r="A692" s="157" t="s">
        <v>782</v>
      </c>
      <c r="B692" s="154" t="s">
        <v>612</v>
      </c>
      <c r="C692" s="155" t="s">
        <v>539</v>
      </c>
      <c r="D692" s="155" t="s">
        <v>520</v>
      </c>
      <c r="E692" s="154" t="s">
        <v>783</v>
      </c>
      <c r="F692" s="154"/>
      <c r="G692" s="156">
        <v>1331247.7</v>
      </c>
      <c r="H692" s="152"/>
      <c r="I692" s="152"/>
      <c r="J692" s="152"/>
      <c r="K692" s="152"/>
      <c r="L692" s="152"/>
      <c r="M692" s="152"/>
    </row>
    <row r="693" spans="1:13" ht="16.5">
      <c r="A693" s="157" t="s">
        <v>8</v>
      </c>
      <c r="B693" s="154" t="s">
        <v>612</v>
      </c>
      <c r="C693" s="155" t="s">
        <v>539</v>
      </c>
      <c r="D693" s="155" t="s">
        <v>520</v>
      </c>
      <c r="E693" s="154" t="s">
        <v>783</v>
      </c>
      <c r="F693" s="154" t="s">
        <v>75</v>
      </c>
      <c r="G693" s="156">
        <v>1331247.7</v>
      </c>
      <c r="H693" s="152"/>
      <c r="I693" s="152"/>
      <c r="J693" s="152"/>
      <c r="K693" s="152"/>
      <c r="L693" s="152"/>
      <c r="M693" s="152"/>
    </row>
    <row r="694" spans="1:13" ht="33.75">
      <c r="A694" s="157" t="s">
        <v>638</v>
      </c>
      <c r="B694" s="154" t="s">
        <v>612</v>
      </c>
      <c r="C694" s="155" t="s">
        <v>539</v>
      </c>
      <c r="D694" s="155" t="s">
        <v>520</v>
      </c>
      <c r="E694" s="154" t="s">
        <v>783</v>
      </c>
      <c r="F694" s="154" t="s">
        <v>639</v>
      </c>
      <c r="G694" s="156">
        <v>1331247.7</v>
      </c>
      <c r="H694" s="152"/>
      <c r="I694" s="152"/>
      <c r="J694" s="152"/>
      <c r="K694" s="152"/>
      <c r="L694" s="152"/>
      <c r="M694" s="152"/>
    </row>
    <row r="695" spans="1:13" ht="16.5">
      <c r="A695" s="157" t="s">
        <v>82</v>
      </c>
      <c r="B695" s="154" t="s">
        <v>612</v>
      </c>
      <c r="C695" s="155" t="s">
        <v>539</v>
      </c>
      <c r="D695" s="155" t="s">
        <v>520</v>
      </c>
      <c r="E695" s="154" t="s">
        <v>83</v>
      </c>
      <c r="F695" s="154"/>
      <c r="G695" s="156">
        <v>42146873.89</v>
      </c>
      <c r="H695" s="152"/>
      <c r="I695" s="152"/>
      <c r="J695" s="152"/>
      <c r="K695" s="152"/>
      <c r="L695" s="152"/>
      <c r="M695" s="152"/>
    </row>
    <row r="696" spans="1:13" ht="33.75">
      <c r="A696" s="157" t="s">
        <v>910</v>
      </c>
      <c r="B696" s="154" t="s">
        <v>612</v>
      </c>
      <c r="C696" s="155" t="s">
        <v>539</v>
      </c>
      <c r="D696" s="155" t="s">
        <v>520</v>
      </c>
      <c r="E696" s="154" t="s">
        <v>815</v>
      </c>
      <c r="F696" s="154"/>
      <c r="G696" s="156">
        <v>42146873.89</v>
      </c>
      <c r="H696" s="152"/>
      <c r="I696" s="152"/>
      <c r="J696" s="152"/>
      <c r="K696" s="152"/>
      <c r="L696" s="152"/>
      <c r="M696" s="152"/>
    </row>
    <row r="697" spans="1:13" ht="16.5">
      <c r="A697" s="157" t="s">
        <v>8</v>
      </c>
      <c r="B697" s="154" t="s">
        <v>612</v>
      </c>
      <c r="C697" s="155" t="s">
        <v>539</v>
      </c>
      <c r="D697" s="155" t="s">
        <v>520</v>
      </c>
      <c r="E697" s="154" t="s">
        <v>815</v>
      </c>
      <c r="F697" s="154" t="s">
        <v>75</v>
      </c>
      <c r="G697" s="156">
        <v>42146873.89</v>
      </c>
      <c r="H697" s="152"/>
      <c r="I697" s="152"/>
      <c r="J697" s="152"/>
      <c r="K697" s="152"/>
      <c r="L697" s="152"/>
      <c r="M697" s="152"/>
    </row>
    <row r="698" spans="1:13" ht="16.5">
      <c r="A698" s="157" t="s">
        <v>790</v>
      </c>
      <c r="B698" s="154" t="s">
        <v>612</v>
      </c>
      <c r="C698" s="155" t="s">
        <v>539</v>
      </c>
      <c r="D698" s="155" t="s">
        <v>520</v>
      </c>
      <c r="E698" s="154" t="s">
        <v>815</v>
      </c>
      <c r="F698" s="154" t="s">
        <v>791</v>
      </c>
      <c r="G698" s="156">
        <v>42146873.89</v>
      </c>
      <c r="H698" s="152"/>
      <c r="I698" s="152"/>
      <c r="J698" s="152"/>
      <c r="K698" s="152"/>
      <c r="L698" s="152"/>
      <c r="M698" s="152"/>
    </row>
    <row r="699" spans="1:13" ht="16.5">
      <c r="A699" s="157" t="s">
        <v>642</v>
      </c>
      <c r="B699" s="154" t="s">
        <v>612</v>
      </c>
      <c r="C699" s="155" t="s">
        <v>539</v>
      </c>
      <c r="D699" s="155" t="s">
        <v>520</v>
      </c>
      <c r="E699" s="154" t="s">
        <v>848</v>
      </c>
      <c r="F699" s="154"/>
      <c r="G699" s="156">
        <v>80046421.31</v>
      </c>
      <c r="H699" s="152"/>
      <c r="I699" s="152"/>
      <c r="J699" s="152"/>
      <c r="K699" s="152"/>
      <c r="L699" s="152"/>
      <c r="M699" s="152"/>
    </row>
    <row r="700" spans="1:13" ht="33.75">
      <c r="A700" s="157" t="s">
        <v>808</v>
      </c>
      <c r="B700" s="154" t="s">
        <v>612</v>
      </c>
      <c r="C700" s="155" t="s">
        <v>539</v>
      </c>
      <c r="D700" s="155" t="s">
        <v>520</v>
      </c>
      <c r="E700" s="154" t="s">
        <v>881</v>
      </c>
      <c r="F700" s="154"/>
      <c r="G700" s="156">
        <v>555257.85</v>
      </c>
      <c r="H700" s="152"/>
      <c r="I700" s="152"/>
      <c r="J700" s="152"/>
      <c r="K700" s="152"/>
      <c r="L700" s="152"/>
      <c r="M700" s="152"/>
    </row>
    <row r="701" spans="1:13" ht="16.5">
      <c r="A701" s="157" t="s">
        <v>8</v>
      </c>
      <c r="B701" s="154" t="s">
        <v>612</v>
      </c>
      <c r="C701" s="155" t="s">
        <v>539</v>
      </c>
      <c r="D701" s="155" t="s">
        <v>520</v>
      </c>
      <c r="E701" s="154" t="s">
        <v>881</v>
      </c>
      <c r="F701" s="154" t="s">
        <v>75</v>
      </c>
      <c r="G701" s="156">
        <v>555257.85</v>
      </c>
      <c r="H701" s="152"/>
      <c r="I701" s="152"/>
      <c r="J701" s="152"/>
      <c r="K701" s="152"/>
      <c r="L701" s="152"/>
      <c r="M701" s="152"/>
    </row>
    <row r="702" spans="1:13" ht="33.75">
      <c r="A702" s="157" t="s">
        <v>809</v>
      </c>
      <c r="B702" s="154" t="s">
        <v>612</v>
      </c>
      <c r="C702" s="155" t="s">
        <v>539</v>
      </c>
      <c r="D702" s="155" t="s">
        <v>520</v>
      </c>
      <c r="E702" s="154" t="s">
        <v>881</v>
      </c>
      <c r="F702" s="154" t="s">
        <v>810</v>
      </c>
      <c r="G702" s="156">
        <v>555257.85</v>
      </c>
      <c r="H702" s="152"/>
      <c r="I702" s="152"/>
      <c r="J702" s="152"/>
      <c r="K702" s="152"/>
      <c r="L702" s="152"/>
      <c r="M702" s="152"/>
    </row>
    <row r="703" spans="1:13" ht="67.5">
      <c r="A703" s="157" t="s">
        <v>811</v>
      </c>
      <c r="B703" s="154" t="s">
        <v>612</v>
      </c>
      <c r="C703" s="155" t="s">
        <v>539</v>
      </c>
      <c r="D703" s="155" t="s">
        <v>520</v>
      </c>
      <c r="E703" s="154" t="s">
        <v>882</v>
      </c>
      <c r="F703" s="154"/>
      <c r="G703" s="156">
        <v>34666649.99</v>
      </c>
      <c r="H703" s="152"/>
      <c r="I703" s="152"/>
      <c r="J703" s="152"/>
      <c r="K703" s="152"/>
      <c r="L703" s="152"/>
      <c r="M703" s="152"/>
    </row>
    <row r="704" spans="1:13" ht="16.5">
      <c r="A704" s="157" t="s">
        <v>8</v>
      </c>
      <c r="B704" s="154" t="s">
        <v>612</v>
      </c>
      <c r="C704" s="155" t="s">
        <v>539</v>
      </c>
      <c r="D704" s="155" t="s">
        <v>520</v>
      </c>
      <c r="E704" s="154" t="s">
        <v>882</v>
      </c>
      <c r="F704" s="154" t="s">
        <v>75</v>
      </c>
      <c r="G704" s="156">
        <v>34666649.99</v>
      </c>
      <c r="H704" s="152"/>
      <c r="I704" s="152"/>
      <c r="J704" s="152"/>
      <c r="K704" s="152"/>
      <c r="L704" s="152"/>
      <c r="M704" s="152"/>
    </row>
    <row r="705" spans="1:13" ht="33.75">
      <c r="A705" s="157" t="s">
        <v>809</v>
      </c>
      <c r="B705" s="154" t="s">
        <v>612</v>
      </c>
      <c r="C705" s="155" t="s">
        <v>539</v>
      </c>
      <c r="D705" s="155" t="s">
        <v>520</v>
      </c>
      <c r="E705" s="154" t="s">
        <v>882</v>
      </c>
      <c r="F705" s="154" t="s">
        <v>810</v>
      </c>
      <c r="G705" s="156">
        <v>34666649.99</v>
      </c>
      <c r="H705" s="152"/>
      <c r="I705" s="152"/>
      <c r="J705" s="152"/>
      <c r="K705" s="152"/>
      <c r="L705" s="152"/>
      <c r="M705" s="152"/>
    </row>
    <row r="706" spans="1:13" ht="51">
      <c r="A706" s="157" t="s">
        <v>812</v>
      </c>
      <c r="B706" s="154" t="s">
        <v>612</v>
      </c>
      <c r="C706" s="155" t="s">
        <v>539</v>
      </c>
      <c r="D706" s="155" t="s">
        <v>520</v>
      </c>
      <c r="E706" s="154" t="s">
        <v>883</v>
      </c>
      <c r="F706" s="154"/>
      <c r="G706" s="156">
        <v>3234222.62</v>
      </c>
      <c r="H706" s="152"/>
      <c r="I706" s="152"/>
      <c r="J706" s="152"/>
      <c r="K706" s="152"/>
      <c r="L706" s="152"/>
      <c r="M706" s="152"/>
    </row>
    <row r="707" spans="1:13" ht="16.5">
      <c r="A707" s="157" t="s">
        <v>8</v>
      </c>
      <c r="B707" s="154" t="s">
        <v>612</v>
      </c>
      <c r="C707" s="155" t="s">
        <v>539</v>
      </c>
      <c r="D707" s="155" t="s">
        <v>520</v>
      </c>
      <c r="E707" s="154" t="s">
        <v>883</v>
      </c>
      <c r="F707" s="154" t="s">
        <v>75</v>
      </c>
      <c r="G707" s="156">
        <v>3234222.62</v>
      </c>
      <c r="H707" s="152"/>
      <c r="I707" s="152"/>
      <c r="J707" s="152"/>
      <c r="K707" s="152"/>
      <c r="L707" s="152"/>
      <c r="M707" s="152"/>
    </row>
    <row r="708" spans="1:13" ht="33.75">
      <c r="A708" s="157" t="s">
        <v>771</v>
      </c>
      <c r="B708" s="154" t="s">
        <v>612</v>
      </c>
      <c r="C708" s="155" t="s">
        <v>539</v>
      </c>
      <c r="D708" s="155" t="s">
        <v>520</v>
      </c>
      <c r="E708" s="154" t="s">
        <v>883</v>
      </c>
      <c r="F708" s="154" t="s">
        <v>772</v>
      </c>
      <c r="G708" s="156">
        <v>3234222.62</v>
      </c>
      <c r="H708" s="152"/>
      <c r="I708" s="152"/>
      <c r="J708" s="152"/>
      <c r="K708" s="152"/>
      <c r="L708" s="152"/>
      <c r="M708" s="152"/>
    </row>
    <row r="709" spans="1:13" ht="67.5">
      <c r="A709" s="157" t="s">
        <v>813</v>
      </c>
      <c r="B709" s="154" t="s">
        <v>612</v>
      </c>
      <c r="C709" s="155" t="s">
        <v>539</v>
      </c>
      <c r="D709" s="155" t="s">
        <v>520</v>
      </c>
      <c r="E709" s="154" t="s">
        <v>884</v>
      </c>
      <c r="F709" s="154"/>
      <c r="G709" s="156">
        <v>575120</v>
      </c>
      <c r="H709" s="152"/>
      <c r="I709" s="152"/>
      <c r="J709" s="152"/>
      <c r="K709" s="152"/>
      <c r="L709" s="152"/>
      <c r="M709" s="152"/>
    </row>
    <row r="710" spans="1:13" ht="16.5">
      <c r="A710" s="157" t="s">
        <v>8</v>
      </c>
      <c r="B710" s="154" t="s">
        <v>612</v>
      </c>
      <c r="C710" s="155" t="s">
        <v>539</v>
      </c>
      <c r="D710" s="155" t="s">
        <v>520</v>
      </c>
      <c r="E710" s="154" t="s">
        <v>884</v>
      </c>
      <c r="F710" s="154" t="s">
        <v>75</v>
      </c>
      <c r="G710" s="156">
        <v>575120</v>
      </c>
      <c r="H710" s="152"/>
      <c r="I710" s="152"/>
      <c r="J710" s="152"/>
      <c r="K710" s="152"/>
      <c r="L710" s="152"/>
      <c r="M710" s="152"/>
    </row>
    <row r="711" spans="1:13" ht="33.75">
      <c r="A711" s="157" t="s">
        <v>809</v>
      </c>
      <c r="B711" s="154" t="s">
        <v>612</v>
      </c>
      <c r="C711" s="155" t="s">
        <v>539</v>
      </c>
      <c r="D711" s="155" t="s">
        <v>520</v>
      </c>
      <c r="E711" s="154" t="s">
        <v>884</v>
      </c>
      <c r="F711" s="154" t="s">
        <v>810</v>
      </c>
      <c r="G711" s="156">
        <v>575120</v>
      </c>
      <c r="H711" s="152"/>
      <c r="I711" s="152"/>
      <c r="J711" s="152"/>
      <c r="K711" s="152"/>
      <c r="L711" s="152"/>
      <c r="M711" s="152"/>
    </row>
    <row r="712" spans="1:13" ht="67.5">
      <c r="A712" s="157" t="s">
        <v>814</v>
      </c>
      <c r="B712" s="154" t="s">
        <v>612</v>
      </c>
      <c r="C712" s="155" t="s">
        <v>539</v>
      </c>
      <c r="D712" s="155" t="s">
        <v>520</v>
      </c>
      <c r="E712" s="154" t="s">
        <v>885</v>
      </c>
      <c r="F712" s="154"/>
      <c r="G712" s="156">
        <v>289900</v>
      </c>
      <c r="H712" s="152"/>
      <c r="I712" s="152"/>
      <c r="J712" s="152"/>
      <c r="K712" s="152"/>
      <c r="L712" s="152"/>
      <c r="M712" s="152"/>
    </row>
    <row r="713" spans="1:13" ht="16.5">
      <c r="A713" s="157" t="s">
        <v>8</v>
      </c>
      <c r="B713" s="154" t="s">
        <v>612</v>
      </c>
      <c r="C713" s="155" t="s">
        <v>539</v>
      </c>
      <c r="D713" s="155" t="s">
        <v>520</v>
      </c>
      <c r="E713" s="154" t="s">
        <v>885</v>
      </c>
      <c r="F713" s="154" t="s">
        <v>75</v>
      </c>
      <c r="G713" s="156">
        <v>289900</v>
      </c>
      <c r="H713" s="152"/>
      <c r="I713" s="152"/>
      <c r="J713" s="152"/>
      <c r="K713" s="152"/>
      <c r="L713" s="152"/>
      <c r="M713" s="152"/>
    </row>
    <row r="714" spans="1:13" ht="33.75">
      <c r="A714" s="157" t="s">
        <v>771</v>
      </c>
      <c r="B714" s="154" t="s">
        <v>612</v>
      </c>
      <c r="C714" s="155" t="s">
        <v>539</v>
      </c>
      <c r="D714" s="155" t="s">
        <v>520</v>
      </c>
      <c r="E714" s="154" t="s">
        <v>885</v>
      </c>
      <c r="F714" s="154" t="s">
        <v>772</v>
      </c>
      <c r="G714" s="156">
        <v>289900</v>
      </c>
      <c r="H714" s="152"/>
      <c r="I714" s="152"/>
      <c r="J714" s="152"/>
      <c r="K714" s="152"/>
      <c r="L714" s="152"/>
      <c r="M714" s="152"/>
    </row>
    <row r="715" spans="1:13" ht="51">
      <c r="A715" s="157" t="s">
        <v>911</v>
      </c>
      <c r="B715" s="154" t="s">
        <v>612</v>
      </c>
      <c r="C715" s="155" t="s">
        <v>539</v>
      </c>
      <c r="D715" s="155" t="s">
        <v>520</v>
      </c>
      <c r="E715" s="154" t="s">
        <v>886</v>
      </c>
      <c r="F715" s="154"/>
      <c r="G715" s="156">
        <v>713700</v>
      </c>
      <c r="H715" s="152"/>
      <c r="I715" s="152"/>
      <c r="J715" s="152"/>
      <c r="K715" s="152"/>
      <c r="L715" s="152"/>
      <c r="M715" s="152"/>
    </row>
    <row r="716" spans="1:13" ht="16.5">
      <c r="A716" s="157" t="s">
        <v>8</v>
      </c>
      <c r="B716" s="154" t="s">
        <v>612</v>
      </c>
      <c r="C716" s="155" t="s">
        <v>539</v>
      </c>
      <c r="D716" s="155" t="s">
        <v>520</v>
      </c>
      <c r="E716" s="154" t="s">
        <v>886</v>
      </c>
      <c r="F716" s="154" t="s">
        <v>75</v>
      </c>
      <c r="G716" s="156">
        <v>713700</v>
      </c>
      <c r="H716" s="152"/>
      <c r="I716" s="152"/>
      <c r="J716" s="152"/>
      <c r="K716" s="152"/>
      <c r="L716" s="152"/>
      <c r="M716" s="152"/>
    </row>
    <row r="717" spans="1:13" ht="33.75">
      <c r="A717" s="157" t="s">
        <v>771</v>
      </c>
      <c r="B717" s="154" t="s">
        <v>612</v>
      </c>
      <c r="C717" s="155" t="s">
        <v>539</v>
      </c>
      <c r="D717" s="155" t="s">
        <v>520</v>
      </c>
      <c r="E717" s="154" t="s">
        <v>886</v>
      </c>
      <c r="F717" s="154" t="s">
        <v>772</v>
      </c>
      <c r="G717" s="156">
        <v>713700</v>
      </c>
      <c r="H717" s="152"/>
      <c r="I717" s="152"/>
      <c r="J717" s="152"/>
      <c r="K717" s="152"/>
      <c r="L717" s="152"/>
      <c r="M717" s="152"/>
    </row>
    <row r="718" spans="1:13" ht="16.5">
      <c r="A718" s="157" t="s">
        <v>800</v>
      </c>
      <c r="B718" s="154" t="s">
        <v>612</v>
      </c>
      <c r="C718" s="155" t="s">
        <v>539</v>
      </c>
      <c r="D718" s="155" t="s">
        <v>520</v>
      </c>
      <c r="E718" s="154" t="s">
        <v>801</v>
      </c>
      <c r="F718" s="154"/>
      <c r="G718" s="156">
        <v>12710508.85</v>
      </c>
      <c r="H718" s="152"/>
      <c r="I718" s="152"/>
      <c r="J718" s="152"/>
      <c r="K718" s="152"/>
      <c r="L718" s="152"/>
      <c r="M718" s="152"/>
    </row>
    <row r="719" spans="1:13" ht="33.75">
      <c r="A719" s="157" t="s">
        <v>7</v>
      </c>
      <c r="B719" s="154" t="s">
        <v>612</v>
      </c>
      <c r="C719" s="155" t="s">
        <v>539</v>
      </c>
      <c r="D719" s="155" t="s">
        <v>520</v>
      </c>
      <c r="E719" s="154" t="s">
        <v>801</v>
      </c>
      <c r="F719" s="154" t="s">
        <v>70</v>
      </c>
      <c r="G719" s="156">
        <v>72090.76</v>
      </c>
      <c r="H719" s="152"/>
      <c r="I719" s="152"/>
      <c r="J719" s="152"/>
      <c r="K719" s="152"/>
      <c r="L719" s="152"/>
      <c r="M719" s="152"/>
    </row>
    <row r="720" spans="1:13" ht="33.75">
      <c r="A720" s="157" t="s">
        <v>632</v>
      </c>
      <c r="B720" s="154" t="s">
        <v>612</v>
      </c>
      <c r="C720" s="155" t="s">
        <v>539</v>
      </c>
      <c r="D720" s="155" t="s">
        <v>520</v>
      </c>
      <c r="E720" s="154" t="s">
        <v>801</v>
      </c>
      <c r="F720" s="154" t="s">
        <v>633</v>
      </c>
      <c r="G720" s="156">
        <v>72090.76</v>
      </c>
      <c r="H720" s="152"/>
      <c r="I720" s="152"/>
      <c r="J720" s="152"/>
      <c r="K720" s="152"/>
      <c r="L720" s="152"/>
      <c r="M720" s="152"/>
    </row>
    <row r="721" spans="1:13" ht="16.5">
      <c r="A721" s="157" t="s">
        <v>8</v>
      </c>
      <c r="B721" s="154" t="s">
        <v>612</v>
      </c>
      <c r="C721" s="155" t="s">
        <v>539</v>
      </c>
      <c r="D721" s="155" t="s">
        <v>520</v>
      </c>
      <c r="E721" s="154" t="s">
        <v>801</v>
      </c>
      <c r="F721" s="154" t="s">
        <v>75</v>
      </c>
      <c r="G721" s="156">
        <v>12638418.09</v>
      </c>
      <c r="H721" s="152"/>
      <c r="I721" s="152"/>
      <c r="J721" s="152"/>
      <c r="K721" s="152"/>
      <c r="L721" s="152"/>
      <c r="M721" s="152"/>
    </row>
    <row r="722" spans="1:13" ht="33.75">
      <c r="A722" s="157" t="s">
        <v>638</v>
      </c>
      <c r="B722" s="154" t="s">
        <v>612</v>
      </c>
      <c r="C722" s="155" t="s">
        <v>539</v>
      </c>
      <c r="D722" s="155" t="s">
        <v>520</v>
      </c>
      <c r="E722" s="154" t="s">
        <v>801</v>
      </c>
      <c r="F722" s="154" t="s">
        <v>639</v>
      </c>
      <c r="G722" s="156">
        <v>12638418.09</v>
      </c>
      <c r="H722" s="152"/>
      <c r="I722" s="152"/>
      <c r="J722" s="152"/>
      <c r="K722" s="152"/>
      <c r="L722" s="152"/>
      <c r="M722" s="152"/>
    </row>
    <row r="723" spans="1:13" ht="51">
      <c r="A723" s="157" t="s">
        <v>816</v>
      </c>
      <c r="B723" s="154" t="s">
        <v>612</v>
      </c>
      <c r="C723" s="155" t="s">
        <v>539</v>
      </c>
      <c r="D723" s="155" t="s">
        <v>520</v>
      </c>
      <c r="E723" s="154" t="s">
        <v>887</v>
      </c>
      <c r="F723" s="154"/>
      <c r="G723" s="156">
        <v>27301062</v>
      </c>
      <c r="H723" s="152"/>
      <c r="I723" s="152"/>
      <c r="J723" s="152"/>
      <c r="K723" s="152"/>
      <c r="L723" s="152"/>
      <c r="M723" s="152"/>
    </row>
    <row r="724" spans="1:13" ht="33.75">
      <c r="A724" s="157" t="s">
        <v>90</v>
      </c>
      <c r="B724" s="154" t="s">
        <v>612</v>
      </c>
      <c r="C724" s="155" t="s">
        <v>539</v>
      </c>
      <c r="D724" s="155" t="s">
        <v>520</v>
      </c>
      <c r="E724" s="154" t="s">
        <v>887</v>
      </c>
      <c r="F724" s="154" t="s">
        <v>84</v>
      </c>
      <c r="G724" s="156">
        <v>27301062</v>
      </c>
      <c r="H724" s="152"/>
      <c r="I724" s="152"/>
      <c r="J724" s="152"/>
      <c r="K724" s="152"/>
      <c r="L724" s="152"/>
      <c r="M724" s="152"/>
    </row>
    <row r="725" spans="1:13" ht="51">
      <c r="A725" s="157" t="s">
        <v>658</v>
      </c>
      <c r="B725" s="154" t="s">
        <v>612</v>
      </c>
      <c r="C725" s="155" t="s">
        <v>539</v>
      </c>
      <c r="D725" s="155" t="s">
        <v>520</v>
      </c>
      <c r="E725" s="154" t="s">
        <v>887</v>
      </c>
      <c r="F725" s="154" t="s">
        <v>659</v>
      </c>
      <c r="G725" s="156">
        <v>27301062</v>
      </c>
      <c r="H725" s="152"/>
      <c r="I725" s="152"/>
      <c r="J725" s="152"/>
      <c r="K725" s="152"/>
      <c r="L725" s="152"/>
      <c r="M725" s="152"/>
    </row>
    <row r="726" spans="1:13" ht="16.5">
      <c r="A726" s="157" t="s">
        <v>561</v>
      </c>
      <c r="B726" s="154" t="s">
        <v>612</v>
      </c>
      <c r="C726" s="155" t="s">
        <v>539</v>
      </c>
      <c r="D726" s="155" t="s">
        <v>522</v>
      </c>
      <c r="E726" s="154"/>
      <c r="F726" s="154"/>
      <c r="G726" s="156">
        <v>19284587.33</v>
      </c>
      <c r="H726" s="152"/>
      <c r="I726" s="152"/>
      <c r="J726" s="152"/>
      <c r="K726" s="152"/>
      <c r="L726" s="152"/>
      <c r="M726" s="152"/>
    </row>
    <row r="727" spans="1:13" ht="16.5">
      <c r="A727" s="157" t="s">
        <v>73</v>
      </c>
      <c r="B727" s="154" t="s">
        <v>612</v>
      </c>
      <c r="C727" s="155" t="s">
        <v>539</v>
      </c>
      <c r="D727" s="155" t="s">
        <v>522</v>
      </c>
      <c r="E727" s="154" t="s">
        <v>74</v>
      </c>
      <c r="F727" s="154"/>
      <c r="G727" s="156">
        <v>1932772.31</v>
      </c>
      <c r="H727" s="152"/>
      <c r="I727" s="152"/>
      <c r="J727" s="152"/>
      <c r="K727" s="152"/>
      <c r="L727" s="152"/>
      <c r="M727" s="152"/>
    </row>
    <row r="728" spans="1:13" ht="67.5">
      <c r="A728" s="157" t="s">
        <v>806</v>
      </c>
      <c r="B728" s="154" t="s">
        <v>612</v>
      </c>
      <c r="C728" s="155" t="s">
        <v>539</v>
      </c>
      <c r="D728" s="155" t="s">
        <v>522</v>
      </c>
      <c r="E728" s="154" t="s">
        <v>807</v>
      </c>
      <c r="F728" s="154"/>
      <c r="G728" s="156">
        <v>179000</v>
      </c>
      <c r="H728" s="152"/>
      <c r="I728" s="152"/>
      <c r="J728" s="152"/>
      <c r="K728" s="152"/>
      <c r="L728" s="152"/>
      <c r="M728" s="152"/>
    </row>
    <row r="729" spans="1:13" ht="16.5">
      <c r="A729" s="157" t="s">
        <v>8</v>
      </c>
      <c r="B729" s="154" t="s">
        <v>612</v>
      </c>
      <c r="C729" s="155" t="s">
        <v>539</v>
      </c>
      <c r="D729" s="155" t="s">
        <v>522</v>
      </c>
      <c r="E729" s="154" t="s">
        <v>807</v>
      </c>
      <c r="F729" s="154" t="s">
        <v>75</v>
      </c>
      <c r="G729" s="156">
        <v>179000</v>
      </c>
      <c r="H729" s="152"/>
      <c r="I729" s="152"/>
      <c r="J729" s="152"/>
      <c r="K729" s="152"/>
      <c r="L729" s="152"/>
      <c r="M729" s="152"/>
    </row>
    <row r="730" spans="1:13" ht="16.5">
      <c r="A730" s="157" t="s">
        <v>693</v>
      </c>
      <c r="B730" s="154" t="s">
        <v>612</v>
      </c>
      <c r="C730" s="155" t="s">
        <v>539</v>
      </c>
      <c r="D730" s="155" t="s">
        <v>522</v>
      </c>
      <c r="E730" s="154" t="s">
        <v>807</v>
      </c>
      <c r="F730" s="154" t="s">
        <v>694</v>
      </c>
      <c r="G730" s="156">
        <v>179000</v>
      </c>
      <c r="H730" s="152"/>
      <c r="I730" s="152"/>
      <c r="J730" s="152"/>
      <c r="K730" s="152"/>
      <c r="L730" s="152"/>
      <c r="M730" s="152"/>
    </row>
    <row r="731" spans="1:13" ht="33.75">
      <c r="A731" s="157" t="s">
        <v>782</v>
      </c>
      <c r="B731" s="154" t="s">
        <v>612</v>
      </c>
      <c r="C731" s="155" t="s">
        <v>539</v>
      </c>
      <c r="D731" s="155" t="s">
        <v>522</v>
      </c>
      <c r="E731" s="154" t="s">
        <v>783</v>
      </c>
      <c r="F731" s="154"/>
      <c r="G731" s="156">
        <v>1753772.31</v>
      </c>
      <c r="H731" s="152"/>
      <c r="I731" s="152"/>
      <c r="J731" s="152"/>
      <c r="K731" s="152"/>
      <c r="L731" s="152"/>
      <c r="M731" s="152"/>
    </row>
    <row r="732" spans="1:13" ht="16.5">
      <c r="A732" s="157" t="s">
        <v>8</v>
      </c>
      <c r="B732" s="154" t="s">
        <v>612</v>
      </c>
      <c r="C732" s="155" t="s">
        <v>539</v>
      </c>
      <c r="D732" s="155" t="s">
        <v>522</v>
      </c>
      <c r="E732" s="154" t="s">
        <v>783</v>
      </c>
      <c r="F732" s="154" t="s">
        <v>75</v>
      </c>
      <c r="G732" s="156">
        <v>1753772.31</v>
      </c>
      <c r="H732" s="152"/>
      <c r="I732" s="152"/>
      <c r="J732" s="152"/>
      <c r="K732" s="152"/>
      <c r="L732" s="152"/>
      <c r="M732" s="152"/>
    </row>
    <row r="733" spans="1:13" ht="33.75">
      <c r="A733" s="157" t="s">
        <v>638</v>
      </c>
      <c r="B733" s="154" t="s">
        <v>612</v>
      </c>
      <c r="C733" s="155" t="s">
        <v>539</v>
      </c>
      <c r="D733" s="155" t="s">
        <v>522</v>
      </c>
      <c r="E733" s="154" t="s">
        <v>783</v>
      </c>
      <c r="F733" s="154" t="s">
        <v>639</v>
      </c>
      <c r="G733" s="156">
        <v>857772.31</v>
      </c>
      <c r="H733" s="152"/>
      <c r="I733" s="152"/>
      <c r="J733" s="152"/>
      <c r="K733" s="152"/>
      <c r="L733" s="152"/>
      <c r="M733" s="152"/>
    </row>
    <row r="734" spans="1:13" ht="16.5">
      <c r="A734" s="157" t="s">
        <v>693</v>
      </c>
      <c r="B734" s="154" t="s">
        <v>612</v>
      </c>
      <c r="C734" s="155" t="s">
        <v>539</v>
      </c>
      <c r="D734" s="155" t="s">
        <v>522</v>
      </c>
      <c r="E734" s="154" t="s">
        <v>783</v>
      </c>
      <c r="F734" s="154" t="s">
        <v>694</v>
      </c>
      <c r="G734" s="156">
        <v>896000</v>
      </c>
      <c r="H734" s="152"/>
      <c r="I734" s="152"/>
      <c r="J734" s="152"/>
      <c r="K734" s="152"/>
      <c r="L734" s="152"/>
      <c r="M734" s="152"/>
    </row>
    <row r="735" spans="1:13" ht="16.5">
      <c r="A735" s="37" t="s">
        <v>76</v>
      </c>
      <c r="B735" s="154" t="s">
        <v>612</v>
      </c>
      <c r="C735" s="155" t="s">
        <v>539</v>
      </c>
      <c r="D735" s="155" t="s">
        <v>522</v>
      </c>
      <c r="E735" s="154" t="s">
        <v>77</v>
      </c>
      <c r="F735" s="154"/>
      <c r="G735" s="156">
        <v>384940</v>
      </c>
      <c r="H735" s="152"/>
      <c r="I735" s="152"/>
      <c r="J735" s="152"/>
      <c r="K735" s="152"/>
      <c r="L735" s="152"/>
      <c r="M735" s="152"/>
    </row>
    <row r="736" spans="1:13" ht="67.5">
      <c r="A736" s="157" t="s">
        <v>818</v>
      </c>
      <c r="B736" s="154" t="s">
        <v>612</v>
      </c>
      <c r="C736" s="155" t="s">
        <v>539</v>
      </c>
      <c r="D736" s="155" t="s">
        <v>522</v>
      </c>
      <c r="E736" s="154" t="s">
        <v>819</v>
      </c>
      <c r="F736" s="154"/>
      <c r="G736" s="156">
        <v>384940</v>
      </c>
      <c r="H736" s="152"/>
      <c r="I736" s="152"/>
      <c r="J736" s="152"/>
      <c r="K736" s="152"/>
      <c r="L736" s="152"/>
      <c r="M736" s="152"/>
    </row>
    <row r="737" spans="1:13" ht="33.75">
      <c r="A737" s="157" t="s">
        <v>7</v>
      </c>
      <c r="B737" s="154" t="s">
        <v>612</v>
      </c>
      <c r="C737" s="155" t="s">
        <v>539</v>
      </c>
      <c r="D737" s="155" t="s">
        <v>522</v>
      </c>
      <c r="E737" s="154" t="s">
        <v>819</v>
      </c>
      <c r="F737" s="154" t="s">
        <v>70</v>
      </c>
      <c r="G737" s="156">
        <v>384940</v>
      </c>
      <c r="H737" s="152"/>
      <c r="I737" s="152"/>
      <c r="J737" s="152"/>
      <c r="K737" s="152"/>
      <c r="L737" s="152"/>
      <c r="M737" s="152"/>
    </row>
    <row r="738" spans="1:13" ht="33.75">
      <c r="A738" s="157" t="s">
        <v>630</v>
      </c>
      <c r="B738" s="154" t="s">
        <v>612</v>
      </c>
      <c r="C738" s="155" t="s">
        <v>539</v>
      </c>
      <c r="D738" s="155" t="s">
        <v>522</v>
      </c>
      <c r="E738" s="154" t="s">
        <v>819</v>
      </c>
      <c r="F738" s="154" t="s">
        <v>631</v>
      </c>
      <c r="G738" s="156">
        <v>118000</v>
      </c>
      <c r="H738" s="152"/>
      <c r="I738" s="152"/>
      <c r="J738" s="152"/>
      <c r="K738" s="152"/>
      <c r="L738" s="152"/>
      <c r="M738" s="152"/>
    </row>
    <row r="739" spans="1:13" ht="33.75">
      <c r="A739" s="157" t="s">
        <v>632</v>
      </c>
      <c r="B739" s="154" t="s">
        <v>612</v>
      </c>
      <c r="C739" s="155" t="s">
        <v>539</v>
      </c>
      <c r="D739" s="155" t="s">
        <v>522</v>
      </c>
      <c r="E739" s="154" t="s">
        <v>819</v>
      </c>
      <c r="F739" s="154" t="s">
        <v>633</v>
      </c>
      <c r="G739" s="156">
        <v>266940</v>
      </c>
      <c r="H739" s="152"/>
      <c r="I739" s="152"/>
      <c r="J739" s="152"/>
      <c r="K739" s="152"/>
      <c r="L739" s="152"/>
      <c r="M739" s="152"/>
    </row>
    <row r="740" spans="1:13" ht="33.75">
      <c r="A740" s="157" t="s">
        <v>924</v>
      </c>
      <c r="B740" s="154" t="s">
        <v>612</v>
      </c>
      <c r="C740" s="155" t="s">
        <v>539</v>
      </c>
      <c r="D740" s="155" t="s">
        <v>522</v>
      </c>
      <c r="E740" s="154" t="s">
        <v>103</v>
      </c>
      <c r="F740" s="154"/>
      <c r="G740" s="156">
        <v>1139317.52</v>
      </c>
      <c r="H740" s="152"/>
      <c r="I740" s="152"/>
      <c r="J740" s="152"/>
      <c r="K740" s="152"/>
      <c r="L740" s="152"/>
      <c r="M740" s="152"/>
    </row>
    <row r="741" spans="1:13" ht="16.5">
      <c r="A741" s="157" t="s">
        <v>820</v>
      </c>
      <c r="B741" s="154" t="s">
        <v>612</v>
      </c>
      <c r="C741" s="155" t="s">
        <v>539</v>
      </c>
      <c r="D741" s="155" t="s">
        <v>522</v>
      </c>
      <c r="E741" s="154" t="s">
        <v>821</v>
      </c>
      <c r="F741" s="154"/>
      <c r="G741" s="156">
        <v>1113067.52</v>
      </c>
      <c r="H741" s="152"/>
      <c r="I741" s="152"/>
      <c r="J741" s="152"/>
      <c r="K741" s="152"/>
      <c r="L741" s="152"/>
      <c r="M741" s="152"/>
    </row>
    <row r="742" spans="1:13" ht="33.75">
      <c r="A742" s="157" t="s">
        <v>7</v>
      </c>
      <c r="B742" s="154" t="s">
        <v>612</v>
      </c>
      <c r="C742" s="155" t="s">
        <v>539</v>
      </c>
      <c r="D742" s="155" t="s">
        <v>522</v>
      </c>
      <c r="E742" s="154" t="s">
        <v>821</v>
      </c>
      <c r="F742" s="154" t="s">
        <v>70</v>
      </c>
      <c r="G742" s="156">
        <v>666680.52</v>
      </c>
      <c r="H742" s="152"/>
      <c r="I742" s="152"/>
      <c r="J742" s="152"/>
      <c r="K742" s="152"/>
      <c r="L742" s="152"/>
      <c r="M742" s="152"/>
    </row>
    <row r="743" spans="1:13" ht="33.75">
      <c r="A743" s="157" t="s">
        <v>630</v>
      </c>
      <c r="B743" s="154" t="s">
        <v>612</v>
      </c>
      <c r="C743" s="155" t="s">
        <v>539</v>
      </c>
      <c r="D743" s="155" t="s">
        <v>522</v>
      </c>
      <c r="E743" s="154" t="s">
        <v>821</v>
      </c>
      <c r="F743" s="154" t="s">
        <v>631</v>
      </c>
      <c r="G743" s="156">
        <v>106000</v>
      </c>
      <c r="H743" s="152"/>
      <c r="I743" s="152"/>
      <c r="J743" s="152"/>
      <c r="K743" s="152"/>
      <c r="L743" s="152"/>
      <c r="M743" s="152"/>
    </row>
    <row r="744" spans="1:13" ht="33.75">
      <c r="A744" s="157" t="s">
        <v>632</v>
      </c>
      <c r="B744" s="154" t="s">
        <v>612</v>
      </c>
      <c r="C744" s="155" t="s">
        <v>539</v>
      </c>
      <c r="D744" s="155" t="s">
        <v>522</v>
      </c>
      <c r="E744" s="154" t="s">
        <v>821</v>
      </c>
      <c r="F744" s="154" t="s">
        <v>633</v>
      </c>
      <c r="G744" s="156">
        <v>560680.52</v>
      </c>
      <c r="H744" s="152"/>
      <c r="I744" s="152"/>
      <c r="J744" s="152"/>
      <c r="K744" s="152"/>
      <c r="L744" s="152"/>
      <c r="M744" s="152"/>
    </row>
    <row r="745" spans="1:13" ht="16.5">
      <c r="A745" s="157" t="s">
        <v>8</v>
      </c>
      <c r="B745" s="154" t="s">
        <v>612</v>
      </c>
      <c r="C745" s="155" t="s">
        <v>539</v>
      </c>
      <c r="D745" s="155" t="s">
        <v>522</v>
      </c>
      <c r="E745" s="154" t="s">
        <v>821</v>
      </c>
      <c r="F745" s="154" t="s">
        <v>75</v>
      </c>
      <c r="G745" s="156">
        <v>446387</v>
      </c>
      <c r="H745" s="152"/>
      <c r="I745" s="152"/>
      <c r="J745" s="152"/>
      <c r="K745" s="152"/>
      <c r="L745" s="152"/>
      <c r="M745" s="152"/>
    </row>
    <row r="746" spans="1:13" ht="33.75">
      <c r="A746" s="157" t="s">
        <v>771</v>
      </c>
      <c r="B746" s="154" t="s">
        <v>612</v>
      </c>
      <c r="C746" s="155" t="s">
        <v>539</v>
      </c>
      <c r="D746" s="155" t="s">
        <v>522</v>
      </c>
      <c r="E746" s="154" t="s">
        <v>821</v>
      </c>
      <c r="F746" s="154" t="s">
        <v>772</v>
      </c>
      <c r="G746" s="156">
        <v>398387</v>
      </c>
      <c r="H746" s="152"/>
      <c r="I746" s="152"/>
      <c r="J746" s="152"/>
      <c r="K746" s="152"/>
      <c r="L746" s="152"/>
      <c r="M746" s="152"/>
    </row>
    <row r="747" spans="1:13" ht="16.5">
      <c r="A747" s="157" t="s">
        <v>693</v>
      </c>
      <c r="B747" s="154" t="s">
        <v>612</v>
      </c>
      <c r="C747" s="155" t="s">
        <v>539</v>
      </c>
      <c r="D747" s="155" t="s">
        <v>522</v>
      </c>
      <c r="E747" s="154" t="s">
        <v>821</v>
      </c>
      <c r="F747" s="154" t="s">
        <v>694</v>
      </c>
      <c r="G747" s="156">
        <v>48000</v>
      </c>
      <c r="H747" s="152"/>
      <c r="I747" s="152"/>
      <c r="J747" s="152"/>
      <c r="K747" s="152"/>
      <c r="L747" s="152"/>
      <c r="M747" s="152"/>
    </row>
    <row r="748" spans="1:13" ht="16.5">
      <c r="A748" s="157" t="s">
        <v>822</v>
      </c>
      <c r="B748" s="154" t="s">
        <v>612</v>
      </c>
      <c r="C748" s="155" t="s">
        <v>539</v>
      </c>
      <c r="D748" s="155" t="s">
        <v>522</v>
      </c>
      <c r="E748" s="154" t="s">
        <v>823</v>
      </c>
      <c r="F748" s="154"/>
      <c r="G748" s="156">
        <v>26250</v>
      </c>
      <c r="H748" s="152"/>
      <c r="I748" s="152"/>
      <c r="J748" s="152"/>
      <c r="K748" s="152"/>
      <c r="L748" s="152"/>
      <c r="M748" s="152"/>
    </row>
    <row r="749" spans="1:13" ht="33.75">
      <c r="A749" s="157" t="s">
        <v>7</v>
      </c>
      <c r="B749" s="154" t="s">
        <v>612</v>
      </c>
      <c r="C749" s="155" t="s">
        <v>539</v>
      </c>
      <c r="D749" s="155" t="s">
        <v>522</v>
      </c>
      <c r="E749" s="154" t="s">
        <v>823</v>
      </c>
      <c r="F749" s="154" t="s">
        <v>70</v>
      </c>
      <c r="G749" s="156">
        <v>26250</v>
      </c>
      <c r="H749" s="152"/>
      <c r="I749" s="152"/>
      <c r="J749" s="152"/>
      <c r="K749" s="152"/>
      <c r="L749" s="152"/>
      <c r="M749" s="152"/>
    </row>
    <row r="750" spans="1:13" ht="33.75">
      <c r="A750" s="157" t="s">
        <v>632</v>
      </c>
      <c r="B750" s="154" t="s">
        <v>612</v>
      </c>
      <c r="C750" s="155" t="s">
        <v>539</v>
      </c>
      <c r="D750" s="155" t="s">
        <v>522</v>
      </c>
      <c r="E750" s="154" t="s">
        <v>823</v>
      </c>
      <c r="F750" s="154" t="s">
        <v>633</v>
      </c>
      <c r="G750" s="156">
        <v>26250</v>
      </c>
      <c r="H750" s="152"/>
      <c r="I750" s="152"/>
      <c r="J750" s="152"/>
      <c r="K750" s="152"/>
      <c r="L750" s="152"/>
      <c r="M750" s="152"/>
    </row>
    <row r="751" spans="1:13" ht="33.75">
      <c r="A751" s="157" t="s">
        <v>613</v>
      </c>
      <c r="B751" s="154" t="s">
        <v>612</v>
      </c>
      <c r="C751" s="155" t="s">
        <v>539</v>
      </c>
      <c r="D751" s="155" t="s">
        <v>522</v>
      </c>
      <c r="E751" s="154" t="s">
        <v>847</v>
      </c>
      <c r="F751" s="154"/>
      <c r="G751" s="156">
        <v>3271220.81</v>
      </c>
      <c r="H751" s="152"/>
      <c r="I751" s="152"/>
      <c r="J751" s="152"/>
      <c r="K751" s="152"/>
      <c r="L751" s="152"/>
      <c r="M751" s="152"/>
    </row>
    <row r="752" spans="1:13" ht="16.5">
      <c r="A752" s="157" t="s">
        <v>636</v>
      </c>
      <c r="B752" s="154" t="s">
        <v>612</v>
      </c>
      <c r="C752" s="155" t="s">
        <v>539</v>
      </c>
      <c r="D752" s="155" t="s">
        <v>522</v>
      </c>
      <c r="E752" s="154" t="s">
        <v>637</v>
      </c>
      <c r="F752" s="154"/>
      <c r="G752" s="156">
        <v>3271220.81</v>
      </c>
      <c r="H752" s="152"/>
      <c r="I752" s="152"/>
      <c r="J752" s="152"/>
      <c r="K752" s="152"/>
      <c r="L752" s="152"/>
      <c r="M752" s="152"/>
    </row>
    <row r="753" spans="1:13" ht="67.5">
      <c r="A753" s="157" t="s">
        <v>6</v>
      </c>
      <c r="B753" s="154" t="s">
        <v>612</v>
      </c>
      <c r="C753" s="155" t="s">
        <v>539</v>
      </c>
      <c r="D753" s="155" t="s">
        <v>522</v>
      </c>
      <c r="E753" s="154" t="s">
        <v>637</v>
      </c>
      <c r="F753" s="154" t="s">
        <v>41</v>
      </c>
      <c r="G753" s="156">
        <v>3271220.81</v>
      </c>
      <c r="H753" s="152"/>
      <c r="I753" s="152"/>
      <c r="J753" s="152"/>
      <c r="K753" s="152"/>
      <c r="L753" s="152"/>
      <c r="M753" s="152"/>
    </row>
    <row r="754" spans="1:13" ht="33.75">
      <c r="A754" s="157" t="s">
        <v>616</v>
      </c>
      <c r="B754" s="154" t="s">
        <v>612</v>
      </c>
      <c r="C754" s="155" t="s">
        <v>539</v>
      </c>
      <c r="D754" s="155" t="s">
        <v>522</v>
      </c>
      <c r="E754" s="154" t="s">
        <v>637</v>
      </c>
      <c r="F754" s="154" t="s">
        <v>617</v>
      </c>
      <c r="G754" s="156">
        <v>2524056.24</v>
      </c>
      <c r="H754" s="152"/>
      <c r="I754" s="152"/>
      <c r="J754" s="152"/>
      <c r="K754" s="152"/>
      <c r="L754" s="152"/>
      <c r="M754" s="152"/>
    </row>
    <row r="755" spans="1:13" ht="51">
      <c r="A755" s="157" t="s">
        <v>620</v>
      </c>
      <c r="B755" s="154" t="s">
        <v>612</v>
      </c>
      <c r="C755" s="155" t="s">
        <v>539</v>
      </c>
      <c r="D755" s="155" t="s">
        <v>522</v>
      </c>
      <c r="E755" s="154" t="s">
        <v>637</v>
      </c>
      <c r="F755" s="154" t="s">
        <v>621</v>
      </c>
      <c r="G755" s="156">
        <v>747164.57</v>
      </c>
      <c r="H755" s="152"/>
      <c r="I755" s="152"/>
      <c r="J755" s="152"/>
      <c r="K755" s="152"/>
      <c r="L755" s="152"/>
      <c r="M755" s="152"/>
    </row>
    <row r="756" spans="1:13" ht="16.5">
      <c r="A756" s="157" t="s">
        <v>642</v>
      </c>
      <c r="B756" s="154" t="s">
        <v>612</v>
      </c>
      <c r="C756" s="155" t="s">
        <v>539</v>
      </c>
      <c r="D756" s="155" t="s">
        <v>522</v>
      </c>
      <c r="E756" s="154" t="s">
        <v>848</v>
      </c>
      <c r="F756" s="154"/>
      <c r="G756" s="156">
        <v>12556336.69</v>
      </c>
      <c r="H756" s="152"/>
      <c r="I756" s="152"/>
      <c r="J756" s="152"/>
      <c r="K756" s="152"/>
      <c r="L756" s="152"/>
      <c r="M756" s="152"/>
    </row>
    <row r="757" spans="1:13" ht="51">
      <c r="A757" s="157" t="s">
        <v>805</v>
      </c>
      <c r="B757" s="154" t="s">
        <v>612</v>
      </c>
      <c r="C757" s="155" t="s">
        <v>539</v>
      </c>
      <c r="D757" s="155" t="s">
        <v>522</v>
      </c>
      <c r="E757" s="154" t="s">
        <v>888</v>
      </c>
      <c r="F757" s="154"/>
      <c r="G757" s="156">
        <v>201473.1</v>
      </c>
      <c r="H757" s="152"/>
      <c r="I757" s="152"/>
      <c r="J757" s="152"/>
      <c r="K757" s="152"/>
      <c r="L757" s="152"/>
      <c r="M757" s="152"/>
    </row>
    <row r="758" spans="1:13" ht="67.5">
      <c r="A758" s="157" t="s">
        <v>6</v>
      </c>
      <c r="B758" s="154" t="s">
        <v>612</v>
      </c>
      <c r="C758" s="155" t="s">
        <v>539</v>
      </c>
      <c r="D758" s="155" t="s">
        <v>522</v>
      </c>
      <c r="E758" s="154" t="s">
        <v>888</v>
      </c>
      <c r="F758" s="154" t="s">
        <v>41</v>
      </c>
      <c r="G758" s="156">
        <v>194513.1</v>
      </c>
      <c r="H758" s="152"/>
      <c r="I758" s="152"/>
      <c r="J758" s="152"/>
      <c r="K758" s="152"/>
      <c r="L758" s="152"/>
      <c r="M758" s="152"/>
    </row>
    <row r="759" spans="1:13" ht="33.75">
      <c r="A759" s="157" t="s">
        <v>616</v>
      </c>
      <c r="B759" s="154" t="s">
        <v>612</v>
      </c>
      <c r="C759" s="155" t="s">
        <v>539</v>
      </c>
      <c r="D759" s="155" t="s">
        <v>522</v>
      </c>
      <c r="E759" s="154" t="s">
        <v>888</v>
      </c>
      <c r="F759" s="154" t="s">
        <v>617</v>
      </c>
      <c r="G759" s="156">
        <v>149361</v>
      </c>
      <c r="H759" s="152"/>
      <c r="I759" s="152"/>
      <c r="J759" s="152"/>
      <c r="K759" s="152"/>
      <c r="L759" s="152"/>
      <c r="M759" s="152"/>
    </row>
    <row r="760" spans="1:13" ht="51">
      <c r="A760" s="157" t="s">
        <v>620</v>
      </c>
      <c r="B760" s="154" t="s">
        <v>612</v>
      </c>
      <c r="C760" s="155" t="s">
        <v>539</v>
      </c>
      <c r="D760" s="155" t="s">
        <v>522</v>
      </c>
      <c r="E760" s="154" t="s">
        <v>888</v>
      </c>
      <c r="F760" s="154" t="s">
        <v>621</v>
      </c>
      <c r="G760" s="156">
        <v>45152.1</v>
      </c>
      <c r="H760" s="152"/>
      <c r="I760" s="152"/>
      <c r="J760" s="152"/>
      <c r="K760" s="152"/>
      <c r="L760" s="152"/>
      <c r="M760" s="152"/>
    </row>
    <row r="761" spans="1:13" ht="33.75">
      <c r="A761" s="157" t="s">
        <v>7</v>
      </c>
      <c r="B761" s="154" t="s">
        <v>612</v>
      </c>
      <c r="C761" s="155" t="s">
        <v>539</v>
      </c>
      <c r="D761" s="155" t="s">
        <v>522</v>
      </c>
      <c r="E761" s="154" t="s">
        <v>888</v>
      </c>
      <c r="F761" s="154" t="s">
        <v>70</v>
      </c>
      <c r="G761" s="156">
        <v>6960</v>
      </c>
      <c r="H761" s="152"/>
      <c r="I761" s="152"/>
      <c r="J761" s="152"/>
      <c r="K761" s="152"/>
      <c r="L761" s="152"/>
      <c r="M761" s="152"/>
    </row>
    <row r="762" spans="1:13" ht="33.75">
      <c r="A762" s="157" t="s">
        <v>630</v>
      </c>
      <c r="B762" s="154" t="s">
        <v>612</v>
      </c>
      <c r="C762" s="155" t="s">
        <v>539</v>
      </c>
      <c r="D762" s="155" t="s">
        <v>522</v>
      </c>
      <c r="E762" s="154" t="s">
        <v>888</v>
      </c>
      <c r="F762" s="154" t="s">
        <v>631</v>
      </c>
      <c r="G762" s="156">
        <v>6960</v>
      </c>
      <c r="H762" s="152"/>
      <c r="I762" s="152"/>
      <c r="J762" s="152"/>
      <c r="K762" s="152"/>
      <c r="L762" s="152"/>
      <c r="M762" s="152"/>
    </row>
    <row r="763" spans="1:13" ht="33.75">
      <c r="A763" s="157" t="s">
        <v>817</v>
      </c>
      <c r="B763" s="154" t="s">
        <v>612</v>
      </c>
      <c r="C763" s="155" t="s">
        <v>539</v>
      </c>
      <c r="D763" s="155" t="s">
        <v>522</v>
      </c>
      <c r="E763" s="154" t="s">
        <v>889</v>
      </c>
      <c r="F763" s="154"/>
      <c r="G763" s="156">
        <v>4061602.41</v>
      </c>
      <c r="H763" s="152"/>
      <c r="I763" s="152"/>
      <c r="J763" s="152"/>
      <c r="K763" s="152"/>
      <c r="L763" s="152"/>
      <c r="M763" s="152"/>
    </row>
    <row r="764" spans="1:13" ht="67.5">
      <c r="A764" s="157" t="s">
        <v>6</v>
      </c>
      <c r="B764" s="154" t="s">
        <v>612</v>
      </c>
      <c r="C764" s="155" t="s">
        <v>539</v>
      </c>
      <c r="D764" s="155" t="s">
        <v>522</v>
      </c>
      <c r="E764" s="154" t="s">
        <v>889</v>
      </c>
      <c r="F764" s="154" t="s">
        <v>41</v>
      </c>
      <c r="G764" s="156">
        <v>3977910.41</v>
      </c>
      <c r="H764" s="152"/>
      <c r="I764" s="152"/>
      <c r="J764" s="152"/>
      <c r="K764" s="152"/>
      <c r="L764" s="152"/>
      <c r="M764" s="152"/>
    </row>
    <row r="765" spans="1:13" ht="33.75">
      <c r="A765" s="157" t="s">
        <v>616</v>
      </c>
      <c r="B765" s="154" t="s">
        <v>612</v>
      </c>
      <c r="C765" s="155" t="s">
        <v>539</v>
      </c>
      <c r="D765" s="155" t="s">
        <v>522</v>
      </c>
      <c r="E765" s="154" t="s">
        <v>889</v>
      </c>
      <c r="F765" s="154" t="s">
        <v>617</v>
      </c>
      <c r="G765" s="156">
        <v>2842007</v>
      </c>
      <c r="H765" s="152"/>
      <c r="I765" s="152"/>
      <c r="J765" s="152"/>
      <c r="K765" s="152"/>
      <c r="L765" s="152"/>
      <c r="M765" s="152"/>
    </row>
    <row r="766" spans="1:13" ht="33.75">
      <c r="A766" s="157" t="s">
        <v>618</v>
      </c>
      <c r="B766" s="154" t="s">
        <v>612</v>
      </c>
      <c r="C766" s="155" t="s">
        <v>539</v>
      </c>
      <c r="D766" s="155" t="s">
        <v>522</v>
      </c>
      <c r="E766" s="154" t="s">
        <v>889</v>
      </c>
      <c r="F766" s="154" t="s">
        <v>619</v>
      </c>
      <c r="G766" s="156">
        <v>278000</v>
      </c>
      <c r="H766" s="152"/>
      <c r="I766" s="152"/>
      <c r="J766" s="152"/>
      <c r="K766" s="152"/>
      <c r="L766" s="152"/>
      <c r="M766" s="152"/>
    </row>
    <row r="767" spans="1:13" ht="51">
      <c r="A767" s="157" t="s">
        <v>620</v>
      </c>
      <c r="B767" s="154" t="s">
        <v>612</v>
      </c>
      <c r="C767" s="155" t="s">
        <v>539</v>
      </c>
      <c r="D767" s="155" t="s">
        <v>522</v>
      </c>
      <c r="E767" s="154" t="s">
        <v>889</v>
      </c>
      <c r="F767" s="154" t="s">
        <v>621</v>
      </c>
      <c r="G767" s="156">
        <v>857903.41</v>
      </c>
      <c r="H767" s="152"/>
      <c r="I767" s="152"/>
      <c r="J767" s="152"/>
      <c r="K767" s="152"/>
      <c r="L767" s="152"/>
      <c r="M767" s="152"/>
    </row>
    <row r="768" spans="1:13" ht="33.75">
      <c r="A768" s="157" t="s">
        <v>7</v>
      </c>
      <c r="B768" s="154" t="s">
        <v>612</v>
      </c>
      <c r="C768" s="155" t="s">
        <v>539</v>
      </c>
      <c r="D768" s="155" t="s">
        <v>522</v>
      </c>
      <c r="E768" s="154" t="s">
        <v>889</v>
      </c>
      <c r="F768" s="154" t="s">
        <v>70</v>
      </c>
      <c r="G768" s="156">
        <v>83692</v>
      </c>
      <c r="H768" s="152"/>
      <c r="I768" s="152"/>
      <c r="J768" s="152"/>
      <c r="K768" s="152"/>
      <c r="L768" s="152"/>
      <c r="M768" s="152"/>
    </row>
    <row r="769" spans="1:13" ht="33.75">
      <c r="A769" s="157" t="s">
        <v>630</v>
      </c>
      <c r="B769" s="154" t="s">
        <v>612</v>
      </c>
      <c r="C769" s="155" t="s">
        <v>539</v>
      </c>
      <c r="D769" s="155" t="s">
        <v>522</v>
      </c>
      <c r="E769" s="154" t="s">
        <v>889</v>
      </c>
      <c r="F769" s="154" t="s">
        <v>631</v>
      </c>
      <c r="G769" s="156">
        <v>72692</v>
      </c>
      <c r="H769" s="152"/>
      <c r="I769" s="152"/>
      <c r="J769" s="152"/>
      <c r="K769" s="152"/>
      <c r="L769" s="152"/>
      <c r="M769" s="152"/>
    </row>
    <row r="770" spans="1:13" ht="33.75">
      <c r="A770" s="157" t="s">
        <v>632</v>
      </c>
      <c r="B770" s="154" t="s">
        <v>612</v>
      </c>
      <c r="C770" s="155" t="s">
        <v>539</v>
      </c>
      <c r="D770" s="155" t="s">
        <v>522</v>
      </c>
      <c r="E770" s="154" t="s">
        <v>889</v>
      </c>
      <c r="F770" s="154" t="s">
        <v>633</v>
      </c>
      <c r="G770" s="156">
        <v>11000</v>
      </c>
      <c r="H770" s="152"/>
      <c r="I770" s="152"/>
      <c r="J770" s="152"/>
      <c r="K770" s="152"/>
      <c r="L770" s="152"/>
      <c r="M770" s="152"/>
    </row>
    <row r="771" spans="1:13" ht="33.75">
      <c r="A771" s="157" t="s">
        <v>912</v>
      </c>
      <c r="B771" s="154" t="s">
        <v>612</v>
      </c>
      <c r="C771" s="155" t="s">
        <v>539</v>
      </c>
      <c r="D771" s="155" t="s">
        <v>522</v>
      </c>
      <c r="E771" s="154" t="s">
        <v>890</v>
      </c>
      <c r="F771" s="154"/>
      <c r="G771" s="156">
        <v>1054313.07</v>
      </c>
      <c r="H771" s="152"/>
      <c r="I771" s="152"/>
      <c r="J771" s="152"/>
      <c r="K771" s="152"/>
      <c r="L771" s="152"/>
      <c r="M771" s="152"/>
    </row>
    <row r="772" spans="1:13" ht="67.5">
      <c r="A772" s="157" t="s">
        <v>6</v>
      </c>
      <c r="B772" s="154" t="s">
        <v>612</v>
      </c>
      <c r="C772" s="155" t="s">
        <v>539</v>
      </c>
      <c r="D772" s="155" t="s">
        <v>522</v>
      </c>
      <c r="E772" s="154" t="s">
        <v>890</v>
      </c>
      <c r="F772" s="154" t="s">
        <v>41</v>
      </c>
      <c r="G772" s="156">
        <v>1027177.07</v>
      </c>
      <c r="H772" s="152"/>
      <c r="I772" s="152"/>
      <c r="J772" s="152"/>
      <c r="K772" s="152"/>
      <c r="L772" s="152"/>
      <c r="M772" s="152"/>
    </row>
    <row r="773" spans="1:13" ht="33.75">
      <c r="A773" s="157" t="s">
        <v>616</v>
      </c>
      <c r="B773" s="154" t="s">
        <v>612</v>
      </c>
      <c r="C773" s="155" t="s">
        <v>539</v>
      </c>
      <c r="D773" s="155" t="s">
        <v>522</v>
      </c>
      <c r="E773" s="154" t="s">
        <v>890</v>
      </c>
      <c r="F773" s="154" t="s">
        <v>617</v>
      </c>
      <c r="G773" s="156">
        <v>751664</v>
      </c>
      <c r="H773" s="152"/>
      <c r="I773" s="152"/>
      <c r="J773" s="152"/>
      <c r="K773" s="152"/>
      <c r="L773" s="152"/>
      <c r="M773" s="152"/>
    </row>
    <row r="774" spans="1:13" ht="33.75">
      <c r="A774" s="157" t="s">
        <v>618</v>
      </c>
      <c r="B774" s="154" t="s">
        <v>612</v>
      </c>
      <c r="C774" s="155" t="s">
        <v>539</v>
      </c>
      <c r="D774" s="155" t="s">
        <v>522</v>
      </c>
      <c r="E774" s="154" t="s">
        <v>890</v>
      </c>
      <c r="F774" s="154" t="s">
        <v>619</v>
      </c>
      <c r="G774" s="156">
        <v>48500</v>
      </c>
      <c r="H774" s="152"/>
      <c r="I774" s="152"/>
      <c r="J774" s="152"/>
      <c r="K774" s="152"/>
      <c r="L774" s="152"/>
      <c r="M774" s="152"/>
    </row>
    <row r="775" spans="1:13" ht="51">
      <c r="A775" s="157" t="s">
        <v>620</v>
      </c>
      <c r="B775" s="154" t="s">
        <v>612</v>
      </c>
      <c r="C775" s="155" t="s">
        <v>539</v>
      </c>
      <c r="D775" s="155" t="s">
        <v>522</v>
      </c>
      <c r="E775" s="154" t="s">
        <v>890</v>
      </c>
      <c r="F775" s="154" t="s">
        <v>621</v>
      </c>
      <c r="G775" s="156">
        <v>227013.07</v>
      </c>
      <c r="H775" s="152"/>
      <c r="I775" s="152"/>
      <c r="J775" s="152"/>
      <c r="K775" s="152"/>
      <c r="L775" s="152"/>
      <c r="M775" s="152"/>
    </row>
    <row r="776" spans="1:13" ht="33.75">
      <c r="A776" s="157" t="s">
        <v>7</v>
      </c>
      <c r="B776" s="154" t="s">
        <v>612</v>
      </c>
      <c r="C776" s="155" t="s">
        <v>539</v>
      </c>
      <c r="D776" s="155" t="s">
        <v>522</v>
      </c>
      <c r="E776" s="154" t="s">
        <v>890</v>
      </c>
      <c r="F776" s="154" t="s">
        <v>70</v>
      </c>
      <c r="G776" s="156">
        <v>27136</v>
      </c>
      <c r="H776" s="152"/>
      <c r="I776" s="152"/>
      <c r="J776" s="152"/>
      <c r="K776" s="152"/>
      <c r="L776" s="152"/>
      <c r="M776" s="152"/>
    </row>
    <row r="777" spans="1:13" ht="33.75">
      <c r="A777" s="157" t="s">
        <v>630</v>
      </c>
      <c r="B777" s="154" t="s">
        <v>612</v>
      </c>
      <c r="C777" s="155" t="s">
        <v>539</v>
      </c>
      <c r="D777" s="155" t="s">
        <v>522</v>
      </c>
      <c r="E777" s="154" t="s">
        <v>890</v>
      </c>
      <c r="F777" s="154" t="s">
        <v>631</v>
      </c>
      <c r="G777" s="156">
        <v>24256</v>
      </c>
      <c r="H777" s="152"/>
      <c r="I777" s="152"/>
      <c r="J777" s="152"/>
      <c r="K777" s="152"/>
      <c r="L777" s="152"/>
      <c r="M777" s="152"/>
    </row>
    <row r="778" spans="1:13" ht="33.75">
      <c r="A778" s="157" t="s">
        <v>632</v>
      </c>
      <c r="B778" s="154" t="s">
        <v>612</v>
      </c>
      <c r="C778" s="155" t="s">
        <v>539</v>
      </c>
      <c r="D778" s="155" t="s">
        <v>522</v>
      </c>
      <c r="E778" s="154" t="s">
        <v>890</v>
      </c>
      <c r="F778" s="154" t="s">
        <v>633</v>
      </c>
      <c r="G778" s="156">
        <v>2880</v>
      </c>
      <c r="H778" s="152"/>
      <c r="I778" s="152"/>
      <c r="J778" s="152"/>
      <c r="K778" s="152"/>
      <c r="L778" s="152"/>
      <c r="M778" s="152"/>
    </row>
    <row r="779" spans="1:13" ht="51">
      <c r="A779" s="157" t="s">
        <v>824</v>
      </c>
      <c r="B779" s="154" t="s">
        <v>612</v>
      </c>
      <c r="C779" s="155" t="s">
        <v>539</v>
      </c>
      <c r="D779" s="155" t="s">
        <v>522</v>
      </c>
      <c r="E779" s="154" t="s">
        <v>825</v>
      </c>
      <c r="F779" s="154"/>
      <c r="G779" s="156">
        <v>972979.9</v>
      </c>
      <c r="H779" s="152"/>
      <c r="I779" s="152"/>
      <c r="J779" s="152"/>
      <c r="K779" s="152"/>
      <c r="L779" s="152"/>
      <c r="M779" s="152"/>
    </row>
    <row r="780" spans="1:13" ht="67.5">
      <c r="A780" s="157" t="s">
        <v>6</v>
      </c>
      <c r="B780" s="154" t="s">
        <v>612</v>
      </c>
      <c r="C780" s="155" t="s">
        <v>539</v>
      </c>
      <c r="D780" s="155" t="s">
        <v>522</v>
      </c>
      <c r="E780" s="154" t="s">
        <v>825</v>
      </c>
      <c r="F780" s="154" t="s">
        <v>41</v>
      </c>
      <c r="G780" s="156">
        <v>932323.9</v>
      </c>
      <c r="H780" s="152"/>
      <c r="I780" s="152"/>
      <c r="J780" s="152"/>
      <c r="K780" s="152"/>
      <c r="L780" s="152"/>
      <c r="M780" s="152"/>
    </row>
    <row r="781" spans="1:13" ht="33.75">
      <c r="A781" s="157" t="s">
        <v>616</v>
      </c>
      <c r="B781" s="154" t="s">
        <v>612</v>
      </c>
      <c r="C781" s="155" t="s">
        <v>539</v>
      </c>
      <c r="D781" s="155" t="s">
        <v>522</v>
      </c>
      <c r="E781" s="154" t="s">
        <v>825</v>
      </c>
      <c r="F781" s="154" t="s">
        <v>617</v>
      </c>
      <c r="G781" s="156">
        <v>655682</v>
      </c>
      <c r="H781" s="152"/>
      <c r="I781" s="152"/>
      <c r="J781" s="152"/>
      <c r="K781" s="152"/>
      <c r="L781" s="152"/>
      <c r="M781" s="152"/>
    </row>
    <row r="782" spans="1:13" ht="33.75">
      <c r="A782" s="157" t="s">
        <v>618</v>
      </c>
      <c r="B782" s="154" t="s">
        <v>612</v>
      </c>
      <c r="C782" s="155" t="s">
        <v>539</v>
      </c>
      <c r="D782" s="155" t="s">
        <v>522</v>
      </c>
      <c r="E782" s="154" t="s">
        <v>825</v>
      </c>
      <c r="F782" s="154" t="s">
        <v>619</v>
      </c>
      <c r="G782" s="156">
        <v>78636</v>
      </c>
      <c r="H782" s="152"/>
      <c r="I782" s="152"/>
      <c r="J782" s="152"/>
      <c r="K782" s="152"/>
      <c r="L782" s="152"/>
      <c r="M782" s="152"/>
    </row>
    <row r="783" spans="1:13" ht="51">
      <c r="A783" s="157" t="s">
        <v>620</v>
      </c>
      <c r="B783" s="154" t="s">
        <v>612</v>
      </c>
      <c r="C783" s="155" t="s">
        <v>539</v>
      </c>
      <c r="D783" s="155" t="s">
        <v>522</v>
      </c>
      <c r="E783" s="154" t="s">
        <v>825</v>
      </c>
      <c r="F783" s="154" t="s">
        <v>621</v>
      </c>
      <c r="G783" s="156">
        <v>198005.9</v>
      </c>
      <c r="H783" s="152"/>
      <c r="I783" s="152"/>
      <c r="J783" s="152"/>
      <c r="K783" s="152"/>
      <c r="L783" s="152"/>
      <c r="M783" s="152"/>
    </row>
    <row r="784" spans="1:13" ht="33.75">
      <c r="A784" s="157" t="s">
        <v>7</v>
      </c>
      <c r="B784" s="154" t="s">
        <v>612</v>
      </c>
      <c r="C784" s="155" t="s">
        <v>539</v>
      </c>
      <c r="D784" s="155" t="s">
        <v>522</v>
      </c>
      <c r="E784" s="154" t="s">
        <v>825</v>
      </c>
      <c r="F784" s="154" t="s">
        <v>70</v>
      </c>
      <c r="G784" s="156">
        <v>40656</v>
      </c>
      <c r="H784" s="152"/>
      <c r="I784" s="152"/>
      <c r="J784" s="152"/>
      <c r="K784" s="152"/>
      <c r="L784" s="152"/>
      <c r="M784" s="152"/>
    </row>
    <row r="785" spans="1:13" ht="33.75">
      <c r="A785" s="157" t="s">
        <v>630</v>
      </c>
      <c r="B785" s="154" t="s">
        <v>612</v>
      </c>
      <c r="C785" s="155" t="s">
        <v>539</v>
      </c>
      <c r="D785" s="155" t="s">
        <v>522</v>
      </c>
      <c r="E785" s="154" t="s">
        <v>825</v>
      </c>
      <c r="F785" s="154" t="s">
        <v>631</v>
      </c>
      <c r="G785" s="156">
        <v>22656</v>
      </c>
      <c r="H785" s="152"/>
      <c r="I785" s="152"/>
      <c r="J785" s="152"/>
      <c r="K785" s="152"/>
      <c r="L785" s="152"/>
      <c r="M785" s="152"/>
    </row>
    <row r="786" spans="1:13" ht="33.75">
      <c r="A786" s="157" t="s">
        <v>632</v>
      </c>
      <c r="B786" s="154" t="s">
        <v>612</v>
      </c>
      <c r="C786" s="155" t="s">
        <v>539</v>
      </c>
      <c r="D786" s="155" t="s">
        <v>522</v>
      </c>
      <c r="E786" s="154" t="s">
        <v>825</v>
      </c>
      <c r="F786" s="154" t="s">
        <v>633</v>
      </c>
      <c r="G786" s="156">
        <v>18000</v>
      </c>
      <c r="H786" s="152"/>
      <c r="I786" s="152"/>
      <c r="J786" s="152"/>
      <c r="K786" s="152"/>
      <c r="L786" s="152"/>
      <c r="M786" s="152"/>
    </row>
    <row r="787" spans="1:13" ht="16.5">
      <c r="A787" s="157" t="s">
        <v>800</v>
      </c>
      <c r="B787" s="154" t="s">
        <v>612</v>
      </c>
      <c r="C787" s="155" t="s">
        <v>539</v>
      </c>
      <c r="D787" s="155" t="s">
        <v>522</v>
      </c>
      <c r="E787" s="154" t="s">
        <v>801</v>
      </c>
      <c r="F787" s="154"/>
      <c r="G787" s="156">
        <v>6265968.21</v>
      </c>
      <c r="H787" s="152"/>
      <c r="I787" s="152"/>
      <c r="J787" s="152"/>
      <c r="K787" s="152"/>
      <c r="L787" s="152"/>
      <c r="M787" s="152"/>
    </row>
    <row r="788" spans="1:13" ht="33.75">
      <c r="A788" s="157" t="s">
        <v>7</v>
      </c>
      <c r="B788" s="154" t="s">
        <v>612</v>
      </c>
      <c r="C788" s="155" t="s">
        <v>539</v>
      </c>
      <c r="D788" s="155" t="s">
        <v>522</v>
      </c>
      <c r="E788" s="154" t="s">
        <v>801</v>
      </c>
      <c r="F788" s="154" t="s">
        <v>70</v>
      </c>
      <c r="G788" s="156">
        <v>3175</v>
      </c>
      <c r="H788" s="152"/>
      <c r="I788" s="152"/>
      <c r="J788" s="152"/>
      <c r="K788" s="152"/>
      <c r="L788" s="152"/>
      <c r="M788" s="152"/>
    </row>
    <row r="789" spans="1:13" ht="33.75">
      <c r="A789" s="157" t="s">
        <v>632</v>
      </c>
      <c r="B789" s="154" t="s">
        <v>612</v>
      </c>
      <c r="C789" s="155" t="s">
        <v>539</v>
      </c>
      <c r="D789" s="155" t="s">
        <v>522</v>
      </c>
      <c r="E789" s="154" t="s">
        <v>801</v>
      </c>
      <c r="F789" s="154" t="s">
        <v>633</v>
      </c>
      <c r="G789" s="156">
        <v>3175</v>
      </c>
      <c r="H789" s="152"/>
      <c r="I789" s="152"/>
      <c r="J789" s="152"/>
      <c r="K789" s="152"/>
      <c r="L789" s="152"/>
      <c r="M789" s="152"/>
    </row>
    <row r="790" spans="1:13" ht="16.5">
      <c r="A790" s="157" t="s">
        <v>8</v>
      </c>
      <c r="B790" s="154" t="s">
        <v>612</v>
      </c>
      <c r="C790" s="155" t="s">
        <v>539</v>
      </c>
      <c r="D790" s="155" t="s">
        <v>522</v>
      </c>
      <c r="E790" s="154" t="s">
        <v>801</v>
      </c>
      <c r="F790" s="154" t="s">
        <v>75</v>
      </c>
      <c r="G790" s="156">
        <v>6262793.21</v>
      </c>
      <c r="H790" s="152"/>
      <c r="I790" s="152"/>
      <c r="J790" s="152"/>
      <c r="K790" s="152"/>
      <c r="L790" s="152"/>
      <c r="M790" s="152"/>
    </row>
    <row r="791" spans="1:13" ht="33.75">
      <c r="A791" s="157" t="s">
        <v>638</v>
      </c>
      <c r="B791" s="154" t="s">
        <v>612</v>
      </c>
      <c r="C791" s="155" t="s">
        <v>539</v>
      </c>
      <c r="D791" s="155" t="s">
        <v>522</v>
      </c>
      <c r="E791" s="154" t="s">
        <v>801</v>
      </c>
      <c r="F791" s="154" t="s">
        <v>639</v>
      </c>
      <c r="G791" s="156">
        <v>5285089</v>
      </c>
      <c r="H791" s="152"/>
      <c r="I791" s="152"/>
      <c r="J791" s="152"/>
      <c r="K791" s="152"/>
      <c r="L791" s="152"/>
      <c r="M791" s="152"/>
    </row>
    <row r="792" spans="1:13" ht="33.75">
      <c r="A792" s="157" t="s">
        <v>826</v>
      </c>
      <c r="B792" s="154" t="s">
        <v>612</v>
      </c>
      <c r="C792" s="155" t="s">
        <v>539</v>
      </c>
      <c r="D792" s="155" t="s">
        <v>522</v>
      </c>
      <c r="E792" s="154" t="s">
        <v>801</v>
      </c>
      <c r="F792" s="154" t="s">
        <v>827</v>
      </c>
      <c r="G792" s="156">
        <v>977704.21</v>
      </c>
      <c r="H792" s="152"/>
      <c r="I792" s="152"/>
      <c r="J792" s="152"/>
      <c r="K792" s="152"/>
      <c r="L792" s="152"/>
      <c r="M792" s="152"/>
    </row>
    <row r="793" spans="1:13" ht="16.5">
      <c r="A793" s="157" t="s">
        <v>562</v>
      </c>
      <c r="B793" s="154" t="s">
        <v>612</v>
      </c>
      <c r="C793" s="155" t="s">
        <v>526</v>
      </c>
      <c r="D793" s="155"/>
      <c r="E793" s="154"/>
      <c r="F793" s="154"/>
      <c r="G793" s="156">
        <v>136041865.35</v>
      </c>
      <c r="H793" s="152"/>
      <c r="I793" s="152"/>
      <c r="J793" s="152"/>
      <c r="K793" s="152"/>
      <c r="L793" s="152"/>
      <c r="M793" s="152"/>
    </row>
    <row r="794" spans="1:13" ht="16.5">
      <c r="A794" s="157" t="s">
        <v>563</v>
      </c>
      <c r="B794" s="154" t="s">
        <v>612</v>
      </c>
      <c r="C794" s="155" t="s">
        <v>526</v>
      </c>
      <c r="D794" s="155" t="s">
        <v>514</v>
      </c>
      <c r="E794" s="154"/>
      <c r="F794" s="154"/>
      <c r="G794" s="156">
        <v>128365839.04</v>
      </c>
      <c r="H794" s="152"/>
      <c r="I794" s="152"/>
      <c r="J794" s="152"/>
      <c r="K794" s="152"/>
      <c r="L794" s="152"/>
      <c r="M794" s="152"/>
    </row>
    <row r="795" spans="1:13" ht="16.5">
      <c r="A795" s="157" t="s">
        <v>4</v>
      </c>
      <c r="B795" s="154" t="s">
        <v>612</v>
      </c>
      <c r="C795" s="155" t="s">
        <v>526</v>
      </c>
      <c r="D795" s="155" t="s">
        <v>514</v>
      </c>
      <c r="E795" s="154" t="s">
        <v>95</v>
      </c>
      <c r="F795" s="154"/>
      <c r="G795" s="156">
        <v>112254229.63</v>
      </c>
      <c r="H795" s="152"/>
      <c r="I795" s="152"/>
      <c r="J795" s="152"/>
      <c r="K795" s="152"/>
      <c r="L795" s="152"/>
      <c r="M795" s="152"/>
    </row>
    <row r="796" spans="1:13" ht="33.75">
      <c r="A796" s="157" t="s">
        <v>650</v>
      </c>
      <c r="B796" s="154" t="s">
        <v>612</v>
      </c>
      <c r="C796" s="155" t="s">
        <v>526</v>
      </c>
      <c r="D796" s="155" t="s">
        <v>514</v>
      </c>
      <c r="E796" s="154" t="s">
        <v>828</v>
      </c>
      <c r="F796" s="154"/>
      <c r="G796" s="156">
        <v>112254229.63</v>
      </c>
      <c r="H796" s="152"/>
      <c r="I796" s="152"/>
      <c r="J796" s="152"/>
      <c r="K796" s="152"/>
      <c r="L796" s="152"/>
      <c r="M796" s="152"/>
    </row>
    <row r="797" spans="1:13" ht="67.5">
      <c r="A797" s="157" t="s">
        <v>6</v>
      </c>
      <c r="B797" s="154" t="s">
        <v>612</v>
      </c>
      <c r="C797" s="155" t="s">
        <v>526</v>
      </c>
      <c r="D797" s="155" t="s">
        <v>514</v>
      </c>
      <c r="E797" s="154" t="s">
        <v>828</v>
      </c>
      <c r="F797" s="154" t="s">
        <v>41</v>
      </c>
      <c r="G797" s="156">
        <v>88836742.99</v>
      </c>
      <c r="H797" s="152"/>
      <c r="I797" s="152"/>
      <c r="J797" s="152"/>
      <c r="K797" s="152"/>
      <c r="L797" s="152"/>
      <c r="M797" s="152"/>
    </row>
    <row r="798" spans="1:13" ht="16.5">
      <c r="A798" s="157" t="s">
        <v>624</v>
      </c>
      <c r="B798" s="154" t="s">
        <v>612</v>
      </c>
      <c r="C798" s="155" t="s">
        <v>526</v>
      </c>
      <c r="D798" s="155" t="s">
        <v>514</v>
      </c>
      <c r="E798" s="154" t="s">
        <v>828</v>
      </c>
      <c r="F798" s="154" t="s">
        <v>625</v>
      </c>
      <c r="G798" s="156">
        <v>66318569.26</v>
      </c>
      <c r="H798" s="152"/>
      <c r="I798" s="152"/>
      <c r="J798" s="152"/>
      <c r="K798" s="152"/>
      <c r="L798" s="152"/>
      <c r="M798" s="152"/>
    </row>
    <row r="799" spans="1:13" ht="33.75">
      <c r="A799" s="157" t="s">
        <v>652</v>
      </c>
      <c r="B799" s="154" t="s">
        <v>612</v>
      </c>
      <c r="C799" s="155" t="s">
        <v>526</v>
      </c>
      <c r="D799" s="155" t="s">
        <v>514</v>
      </c>
      <c r="E799" s="154" t="s">
        <v>828</v>
      </c>
      <c r="F799" s="154" t="s">
        <v>653</v>
      </c>
      <c r="G799" s="156">
        <v>3057231.11</v>
      </c>
      <c r="H799" s="152"/>
      <c r="I799" s="152"/>
      <c r="J799" s="152"/>
      <c r="K799" s="152"/>
      <c r="L799" s="152"/>
      <c r="M799" s="152"/>
    </row>
    <row r="800" spans="1:13" ht="51">
      <c r="A800" s="157" t="s">
        <v>626</v>
      </c>
      <c r="B800" s="154" t="s">
        <v>612</v>
      </c>
      <c r="C800" s="155" t="s">
        <v>526</v>
      </c>
      <c r="D800" s="155" t="s">
        <v>514</v>
      </c>
      <c r="E800" s="154" t="s">
        <v>828</v>
      </c>
      <c r="F800" s="154" t="s">
        <v>627</v>
      </c>
      <c r="G800" s="156">
        <v>19460942.62</v>
      </c>
      <c r="H800" s="152"/>
      <c r="I800" s="152"/>
      <c r="J800" s="152"/>
      <c r="K800" s="152"/>
      <c r="L800" s="152"/>
      <c r="M800" s="152"/>
    </row>
    <row r="801" spans="1:13" ht="33.75">
      <c r="A801" s="157" t="s">
        <v>7</v>
      </c>
      <c r="B801" s="154" t="s">
        <v>612</v>
      </c>
      <c r="C801" s="155" t="s">
        <v>526</v>
      </c>
      <c r="D801" s="155" t="s">
        <v>514</v>
      </c>
      <c r="E801" s="154" t="s">
        <v>828</v>
      </c>
      <c r="F801" s="154" t="s">
        <v>70</v>
      </c>
      <c r="G801" s="156">
        <v>19844221.85</v>
      </c>
      <c r="H801" s="152"/>
      <c r="I801" s="152"/>
      <c r="J801" s="152"/>
      <c r="K801" s="152"/>
      <c r="L801" s="152"/>
      <c r="M801" s="152"/>
    </row>
    <row r="802" spans="1:13" ht="33.75">
      <c r="A802" s="157" t="s">
        <v>630</v>
      </c>
      <c r="B802" s="154" t="s">
        <v>612</v>
      </c>
      <c r="C802" s="155" t="s">
        <v>526</v>
      </c>
      <c r="D802" s="155" t="s">
        <v>514</v>
      </c>
      <c r="E802" s="154" t="s">
        <v>828</v>
      </c>
      <c r="F802" s="154" t="s">
        <v>631</v>
      </c>
      <c r="G802" s="156">
        <v>1329438.71</v>
      </c>
      <c r="H802" s="152"/>
      <c r="I802" s="152"/>
      <c r="J802" s="152"/>
      <c r="K802" s="152"/>
      <c r="L802" s="152"/>
      <c r="M802" s="152"/>
    </row>
    <row r="803" spans="1:13" ht="33.75">
      <c r="A803" s="157" t="s">
        <v>632</v>
      </c>
      <c r="B803" s="154" t="s">
        <v>612</v>
      </c>
      <c r="C803" s="155" t="s">
        <v>526</v>
      </c>
      <c r="D803" s="155" t="s">
        <v>514</v>
      </c>
      <c r="E803" s="154" t="s">
        <v>828</v>
      </c>
      <c r="F803" s="154" t="s">
        <v>633</v>
      </c>
      <c r="G803" s="156">
        <v>6465918.21</v>
      </c>
      <c r="H803" s="152"/>
      <c r="I803" s="152"/>
      <c r="J803" s="152"/>
      <c r="K803" s="152"/>
      <c r="L803" s="152"/>
      <c r="M803" s="152"/>
    </row>
    <row r="804" spans="1:13" ht="16.5">
      <c r="A804" s="157" t="s">
        <v>917</v>
      </c>
      <c r="B804" s="154" t="s">
        <v>612</v>
      </c>
      <c r="C804" s="155" t="s">
        <v>526</v>
      </c>
      <c r="D804" s="155" t="s">
        <v>514</v>
      </c>
      <c r="E804" s="154" t="s">
        <v>828</v>
      </c>
      <c r="F804" s="154" t="s">
        <v>849</v>
      </c>
      <c r="G804" s="156">
        <v>12048864.93</v>
      </c>
      <c r="H804" s="152"/>
      <c r="I804" s="152"/>
      <c r="J804" s="152"/>
      <c r="K804" s="152"/>
      <c r="L804" s="152"/>
      <c r="M804" s="152"/>
    </row>
    <row r="805" spans="1:13" ht="16.5">
      <c r="A805" s="157" t="s">
        <v>8</v>
      </c>
      <c r="B805" s="154" t="s">
        <v>612</v>
      </c>
      <c r="C805" s="155" t="s">
        <v>526</v>
      </c>
      <c r="D805" s="155" t="s">
        <v>514</v>
      </c>
      <c r="E805" s="154" t="s">
        <v>828</v>
      </c>
      <c r="F805" s="154" t="s">
        <v>75</v>
      </c>
      <c r="G805" s="156">
        <v>100000</v>
      </c>
      <c r="H805" s="152"/>
      <c r="I805" s="152"/>
      <c r="J805" s="152"/>
      <c r="K805" s="152"/>
      <c r="L805" s="152"/>
      <c r="M805" s="152"/>
    </row>
    <row r="806" spans="1:13" ht="33.75">
      <c r="A806" s="157" t="s">
        <v>638</v>
      </c>
      <c r="B806" s="154" t="s">
        <v>612</v>
      </c>
      <c r="C806" s="155" t="s">
        <v>526</v>
      </c>
      <c r="D806" s="155" t="s">
        <v>514</v>
      </c>
      <c r="E806" s="154" t="s">
        <v>828</v>
      </c>
      <c r="F806" s="154" t="s">
        <v>639</v>
      </c>
      <c r="G806" s="156">
        <v>100000</v>
      </c>
      <c r="H806" s="152"/>
      <c r="I806" s="152"/>
      <c r="J806" s="152"/>
      <c r="K806" s="152"/>
      <c r="L806" s="152"/>
      <c r="M806" s="152"/>
    </row>
    <row r="807" spans="1:13" ht="16.5">
      <c r="A807" s="157" t="s">
        <v>9</v>
      </c>
      <c r="B807" s="154" t="s">
        <v>612</v>
      </c>
      <c r="C807" s="155" t="s">
        <v>526</v>
      </c>
      <c r="D807" s="155" t="s">
        <v>514</v>
      </c>
      <c r="E807" s="154" t="s">
        <v>828</v>
      </c>
      <c r="F807" s="154" t="s">
        <v>48</v>
      </c>
      <c r="G807" s="156">
        <v>3473264.79</v>
      </c>
      <c r="H807" s="152"/>
      <c r="I807" s="152"/>
      <c r="J807" s="152"/>
      <c r="K807" s="152"/>
      <c r="L807" s="152"/>
      <c r="M807" s="152"/>
    </row>
    <row r="808" spans="1:13" ht="16.5">
      <c r="A808" s="157" t="s">
        <v>681</v>
      </c>
      <c r="B808" s="154" t="s">
        <v>612</v>
      </c>
      <c r="C808" s="155" t="s">
        <v>526</v>
      </c>
      <c r="D808" s="155" t="s">
        <v>514</v>
      </c>
      <c r="E808" s="154" t="s">
        <v>828</v>
      </c>
      <c r="F808" s="154" t="s">
        <v>682</v>
      </c>
      <c r="G808" s="156">
        <v>3471986.79</v>
      </c>
      <c r="H808" s="152"/>
      <c r="I808" s="152"/>
      <c r="J808" s="152"/>
      <c r="K808" s="152"/>
      <c r="L808" s="152"/>
      <c r="M808" s="152"/>
    </row>
    <row r="809" spans="1:13" ht="16.5">
      <c r="A809" s="157" t="s">
        <v>654</v>
      </c>
      <c r="B809" s="154" t="s">
        <v>612</v>
      </c>
      <c r="C809" s="155" t="s">
        <v>526</v>
      </c>
      <c r="D809" s="155" t="s">
        <v>514</v>
      </c>
      <c r="E809" s="154" t="s">
        <v>828</v>
      </c>
      <c r="F809" s="154" t="s">
        <v>655</v>
      </c>
      <c r="G809" s="156">
        <v>1278</v>
      </c>
      <c r="H809" s="152"/>
      <c r="I809" s="152"/>
      <c r="J809" s="152"/>
      <c r="K809" s="152"/>
      <c r="L809" s="152"/>
      <c r="M809" s="152"/>
    </row>
    <row r="810" spans="1:13" ht="16.5">
      <c r="A810" s="157" t="s">
        <v>925</v>
      </c>
      <c r="B810" s="154" t="s">
        <v>612</v>
      </c>
      <c r="C810" s="155" t="s">
        <v>526</v>
      </c>
      <c r="D810" s="155" t="s">
        <v>514</v>
      </c>
      <c r="E810" s="154" t="s">
        <v>99</v>
      </c>
      <c r="F810" s="154"/>
      <c r="G810" s="156">
        <v>6190651.59</v>
      </c>
      <c r="H810" s="152"/>
      <c r="I810" s="152"/>
      <c r="J810" s="152"/>
      <c r="K810" s="152"/>
      <c r="L810" s="152"/>
      <c r="M810" s="152"/>
    </row>
    <row r="811" spans="1:13" ht="33.75">
      <c r="A811" s="157" t="s">
        <v>829</v>
      </c>
      <c r="B811" s="154" t="s">
        <v>612</v>
      </c>
      <c r="C811" s="155" t="s">
        <v>526</v>
      </c>
      <c r="D811" s="155" t="s">
        <v>514</v>
      </c>
      <c r="E811" s="154" t="s">
        <v>830</v>
      </c>
      <c r="F811" s="154"/>
      <c r="G811" s="156">
        <v>6190651.59</v>
      </c>
      <c r="H811" s="152"/>
      <c r="I811" s="152"/>
      <c r="J811" s="152"/>
      <c r="K811" s="152"/>
      <c r="L811" s="152"/>
      <c r="M811" s="152"/>
    </row>
    <row r="812" spans="1:13" ht="67.5">
      <c r="A812" s="157" t="s">
        <v>6</v>
      </c>
      <c r="B812" s="154" t="s">
        <v>612</v>
      </c>
      <c r="C812" s="155" t="s">
        <v>526</v>
      </c>
      <c r="D812" s="155" t="s">
        <v>514</v>
      </c>
      <c r="E812" s="154" t="s">
        <v>830</v>
      </c>
      <c r="F812" s="154" t="s">
        <v>41</v>
      </c>
      <c r="G812" s="156">
        <v>4755355.45</v>
      </c>
      <c r="H812" s="152"/>
      <c r="I812" s="152"/>
      <c r="J812" s="152"/>
      <c r="K812" s="152"/>
      <c r="L812" s="152"/>
      <c r="M812" s="152"/>
    </row>
    <row r="813" spans="1:13" ht="33.75">
      <c r="A813" s="157" t="s">
        <v>652</v>
      </c>
      <c r="B813" s="154" t="s">
        <v>612</v>
      </c>
      <c r="C813" s="155" t="s">
        <v>526</v>
      </c>
      <c r="D813" s="155" t="s">
        <v>514</v>
      </c>
      <c r="E813" s="154" t="s">
        <v>830</v>
      </c>
      <c r="F813" s="154" t="s">
        <v>653</v>
      </c>
      <c r="G813" s="156">
        <v>960793.45</v>
      </c>
      <c r="H813" s="152"/>
      <c r="I813" s="152"/>
      <c r="J813" s="152"/>
      <c r="K813" s="152"/>
      <c r="L813" s="152"/>
      <c r="M813" s="152"/>
    </row>
    <row r="814" spans="1:13" ht="51">
      <c r="A814" s="157" t="s">
        <v>741</v>
      </c>
      <c r="B814" s="154" t="s">
        <v>612</v>
      </c>
      <c r="C814" s="155" t="s">
        <v>526</v>
      </c>
      <c r="D814" s="155" t="s">
        <v>514</v>
      </c>
      <c r="E814" s="154" t="s">
        <v>830</v>
      </c>
      <c r="F814" s="154" t="s">
        <v>742</v>
      </c>
      <c r="G814" s="156">
        <v>3794562</v>
      </c>
      <c r="H814" s="152"/>
      <c r="I814" s="152"/>
      <c r="J814" s="152"/>
      <c r="K814" s="152"/>
      <c r="L814" s="152"/>
      <c r="M814" s="152"/>
    </row>
    <row r="815" spans="1:13" ht="33.75">
      <c r="A815" s="157" t="s">
        <v>7</v>
      </c>
      <c r="B815" s="154" t="s">
        <v>612</v>
      </c>
      <c r="C815" s="155" t="s">
        <v>526</v>
      </c>
      <c r="D815" s="155" t="s">
        <v>514</v>
      </c>
      <c r="E815" s="154" t="s">
        <v>830</v>
      </c>
      <c r="F815" s="154" t="s">
        <v>70</v>
      </c>
      <c r="G815" s="156">
        <v>1435296.14</v>
      </c>
      <c r="H815" s="152"/>
      <c r="I815" s="152"/>
      <c r="J815" s="152"/>
      <c r="K815" s="152"/>
      <c r="L815" s="152"/>
      <c r="M815" s="152"/>
    </row>
    <row r="816" spans="1:13" ht="33.75">
      <c r="A816" s="157" t="s">
        <v>632</v>
      </c>
      <c r="B816" s="154" t="s">
        <v>612</v>
      </c>
      <c r="C816" s="155" t="s">
        <v>526</v>
      </c>
      <c r="D816" s="155" t="s">
        <v>514</v>
      </c>
      <c r="E816" s="154" t="s">
        <v>830</v>
      </c>
      <c r="F816" s="154" t="s">
        <v>633</v>
      </c>
      <c r="G816" s="156">
        <v>1435296.14</v>
      </c>
      <c r="H816" s="152"/>
      <c r="I816" s="152"/>
      <c r="J816" s="152"/>
      <c r="K816" s="152"/>
      <c r="L816" s="152"/>
      <c r="M816" s="152"/>
    </row>
    <row r="817" spans="1:13" ht="16.5">
      <c r="A817" s="157" t="s">
        <v>642</v>
      </c>
      <c r="B817" s="154" t="s">
        <v>612</v>
      </c>
      <c r="C817" s="155" t="s">
        <v>526</v>
      </c>
      <c r="D817" s="155" t="s">
        <v>514</v>
      </c>
      <c r="E817" s="154" t="s">
        <v>848</v>
      </c>
      <c r="F817" s="154"/>
      <c r="G817" s="156">
        <v>9920957.82</v>
      </c>
      <c r="H817" s="152"/>
      <c r="I817" s="152"/>
      <c r="J817" s="152"/>
      <c r="K817" s="152"/>
      <c r="L817" s="152"/>
      <c r="M817" s="152"/>
    </row>
    <row r="818" spans="1:13" ht="16.5">
      <c r="A818" s="157" t="s">
        <v>831</v>
      </c>
      <c r="B818" s="154" t="s">
        <v>612</v>
      </c>
      <c r="C818" s="155" t="s">
        <v>526</v>
      </c>
      <c r="D818" s="155" t="s">
        <v>514</v>
      </c>
      <c r="E818" s="154" t="s">
        <v>832</v>
      </c>
      <c r="F818" s="154"/>
      <c r="G818" s="156">
        <v>9920957.82</v>
      </c>
      <c r="H818" s="152"/>
      <c r="I818" s="152"/>
      <c r="J818" s="152"/>
      <c r="K818" s="152"/>
      <c r="L818" s="152"/>
      <c r="M818" s="152"/>
    </row>
    <row r="819" spans="1:13" ht="33.75">
      <c r="A819" s="157" t="s">
        <v>7</v>
      </c>
      <c r="B819" s="154" t="s">
        <v>612</v>
      </c>
      <c r="C819" s="155" t="s">
        <v>526</v>
      </c>
      <c r="D819" s="155" t="s">
        <v>514</v>
      </c>
      <c r="E819" s="154" t="s">
        <v>832</v>
      </c>
      <c r="F819" s="154" t="s">
        <v>70</v>
      </c>
      <c r="G819" s="156">
        <v>1652171.98</v>
      </c>
      <c r="H819" s="152"/>
      <c r="I819" s="152"/>
      <c r="J819" s="152"/>
      <c r="K819" s="152"/>
      <c r="L819" s="152"/>
      <c r="M819" s="152"/>
    </row>
    <row r="820" spans="1:13" ht="33.75">
      <c r="A820" s="157" t="s">
        <v>632</v>
      </c>
      <c r="B820" s="154" t="s">
        <v>612</v>
      </c>
      <c r="C820" s="155" t="s">
        <v>526</v>
      </c>
      <c r="D820" s="155" t="s">
        <v>514</v>
      </c>
      <c r="E820" s="154" t="s">
        <v>832</v>
      </c>
      <c r="F820" s="154" t="s">
        <v>633</v>
      </c>
      <c r="G820" s="156">
        <v>1652171.98</v>
      </c>
      <c r="H820" s="152"/>
      <c r="I820" s="152"/>
      <c r="J820" s="152"/>
      <c r="K820" s="152"/>
      <c r="L820" s="152"/>
      <c r="M820" s="152"/>
    </row>
    <row r="821" spans="1:13" ht="16.5">
      <c r="A821" s="157" t="s">
        <v>8</v>
      </c>
      <c r="B821" s="154" t="s">
        <v>612</v>
      </c>
      <c r="C821" s="155" t="s">
        <v>526</v>
      </c>
      <c r="D821" s="155" t="s">
        <v>514</v>
      </c>
      <c r="E821" s="154" t="s">
        <v>832</v>
      </c>
      <c r="F821" s="154" t="s">
        <v>75</v>
      </c>
      <c r="G821" s="156">
        <v>1284117</v>
      </c>
      <c r="H821" s="152"/>
      <c r="I821" s="152"/>
      <c r="J821" s="152"/>
      <c r="K821" s="152"/>
      <c r="L821" s="152"/>
      <c r="M821" s="152"/>
    </row>
    <row r="822" spans="1:13" ht="16.5">
      <c r="A822" s="157" t="s">
        <v>691</v>
      </c>
      <c r="B822" s="154" t="s">
        <v>612</v>
      </c>
      <c r="C822" s="155" t="s">
        <v>526</v>
      </c>
      <c r="D822" s="155" t="s">
        <v>514</v>
      </c>
      <c r="E822" s="154" t="s">
        <v>832</v>
      </c>
      <c r="F822" s="154" t="s">
        <v>692</v>
      </c>
      <c r="G822" s="156">
        <v>1284117</v>
      </c>
      <c r="H822" s="152"/>
      <c r="I822" s="152"/>
      <c r="J822" s="152"/>
      <c r="K822" s="152"/>
      <c r="L822" s="152"/>
      <c r="M822" s="152"/>
    </row>
    <row r="823" spans="1:13" ht="33.75">
      <c r="A823" s="157" t="s">
        <v>90</v>
      </c>
      <c r="B823" s="154" t="s">
        <v>612</v>
      </c>
      <c r="C823" s="155" t="s">
        <v>526</v>
      </c>
      <c r="D823" s="155" t="s">
        <v>514</v>
      </c>
      <c r="E823" s="154" t="s">
        <v>832</v>
      </c>
      <c r="F823" s="154" t="s">
        <v>84</v>
      </c>
      <c r="G823" s="156">
        <v>6984668.84</v>
      </c>
      <c r="H823" s="152"/>
      <c r="I823" s="152"/>
      <c r="J823" s="152"/>
      <c r="K823" s="152"/>
      <c r="L823" s="152"/>
      <c r="M823" s="152"/>
    </row>
    <row r="824" spans="1:13" ht="33.75">
      <c r="A824" s="157" t="s">
        <v>660</v>
      </c>
      <c r="B824" s="154" t="s">
        <v>612</v>
      </c>
      <c r="C824" s="155" t="s">
        <v>526</v>
      </c>
      <c r="D824" s="155" t="s">
        <v>514</v>
      </c>
      <c r="E824" s="154" t="s">
        <v>832</v>
      </c>
      <c r="F824" s="154" t="s">
        <v>661</v>
      </c>
      <c r="G824" s="156">
        <v>6984668.84</v>
      </c>
      <c r="H824" s="152"/>
      <c r="I824" s="152"/>
      <c r="J824" s="152"/>
      <c r="K824" s="152"/>
      <c r="L824" s="152"/>
      <c r="M824" s="152"/>
    </row>
    <row r="825" spans="1:13" ht="16.5">
      <c r="A825" s="157" t="s">
        <v>564</v>
      </c>
      <c r="B825" s="154" t="s">
        <v>612</v>
      </c>
      <c r="C825" s="155" t="s">
        <v>526</v>
      </c>
      <c r="D825" s="155" t="s">
        <v>516</v>
      </c>
      <c r="E825" s="154"/>
      <c r="F825" s="154"/>
      <c r="G825" s="156">
        <v>7676026.31</v>
      </c>
      <c r="H825" s="152"/>
      <c r="I825" s="152"/>
      <c r="J825" s="152"/>
      <c r="K825" s="152"/>
      <c r="L825" s="152"/>
      <c r="M825" s="152"/>
    </row>
    <row r="826" spans="1:13" ht="16.5">
      <c r="A826" s="157" t="s">
        <v>96</v>
      </c>
      <c r="B826" s="154" t="s">
        <v>612</v>
      </c>
      <c r="C826" s="155" t="s">
        <v>526</v>
      </c>
      <c r="D826" s="155" t="s">
        <v>516</v>
      </c>
      <c r="E826" s="154" t="s">
        <v>97</v>
      </c>
      <c r="F826" s="154"/>
      <c r="G826" s="156">
        <v>7676026.31</v>
      </c>
      <c r="H826" s="152"/>
      <c r="I826" s="152"/>
      <c r="J826" s="152"/>
      <c r="K826" s="152"/>
      <c r="L826" s="152"/>
      <c r="M826" s="152"/>
    </row>
    <row r="827" spans="1:13" ht="33.75">
      <c r="A827" s="157" t="s">
        <v>833</v>
      </c>
      <c r="B827" s="154" t="s">
        <v>612</v>
      </c>
      <c r="C827" s="155" t="s">
        <v>526</v>
      </c>
      <c r="D827" s="155" t="s">
        <v>516</v>
      </c>
      <c r="E827" s="154" t="s">
        <v>834</v>
      </c>
      <c r="F827" s="154"/>
      <c r="G827" s="156">
        <v>7676026.31</v>
      </c>
      <c r="H827" s="152"/>
      <c r="I827" s="152"/>
      <c r="J827" s="152"/>
      <c r="K827" s="152"/>
      <c r="L827" s="152"/>
      <c r="M827" s="152"/>
    </row>
    <row r="828" spans="1:13" ht="67.5">
      <c r="A828" s="157" t="s">
        <v>6</v>
      </c>
      <c r="B828" s="154" t="s">
        <v>612</v>
      </c>
      <c r="C828" s="155" t="s">
        <v>526</v>
      </c>
      <c r="D828" s="155" t="s">
        <v>516</v>
      </c>
      <c r="E828" s="154" t="s">
        <v>834</v>
      </c>
      <c r="F828" s="154" t="s">
        <v>41</v>
      </c>
      <c r="G828" s="156">
        <v>3292628.69</v>
      </c>
      <c r="H828" s="152"/>
      <c r="I828" s="152"/>
      <c r="J828" s="152"/>
      <c r="K828" s="152"/>
      <c r="L828" s="152"/>
      <c r="M828" s="152"/>
    </row>
    <row r="829" spans="1:13" ht="33.75">
      <c r="A829" s="157" t="s">
        <v>652</v>
      </c>
      <c r="B829" s="154" t="s">
        <v>612</v>
      </c>
      <c r="C829" s="155" t="s">
        <v>526</v>
      </c>
      <c r="D829" s="155" t="s">
        <v>516</v>
      </c>
      <c r="E829" s="154" t="s">
        <v>834</v>
      </c>
      <c r="F829" s="154" t="s">
        <v>653</v>
      </c>
      <c r="G829" s="156">
        <v>713035.3</v>
      </c>
      <c r="H829" s="152"/>
      <c r="I829" s="152"/>
      <c r="J829" s="152"/>
      <c r="K829" s="152"/>
      <c r="L829" s="152"/>
      <c r="M829" s="152"/>
    </row>
    <row r="830" spans="1:13" ht="51">
      <c r="A830" s="157" t="s">
        <v>741</v>
      </c>
      <c r="B830" s="154" t="s">
        <v>612</v>
      </c>
      <c r="C830" s="155" t="s">
        <v>526</v>
      </c>
      <c r="D830" s="155" t="s">
        <v>516</v>
      </c>
      <c r="E830" s="154" t="s">
        <v>834</v>
      </c>
      <c r="F830" s="154" t="s">
        <v>742</v>
      </c>
      <c r="G830" s="156">
        <v>2579593.39</v>
      </c>
      <c r="H830" s="152"/>
      <c r="I830" s="152"/>
      <c r="J830" s="152"/>
      <c r="K830" s="152"/>
      <c r="L830" s="152"/>
      <c r="M830" s="152"/>
    </row>
    <row r="831" spans="1:13" ht="33.75">
      <c r="A831" s="157" t="s">
        <v>7</v>
      </c>
      <c r="B831" s="154" t="s">
        <v>612</v>
      </c>
      <c r="C831" s="155" t="s">
        <v>526</v>
      </c>
      <c r="D831" s="155" t="s">
        <v>516</v>
      </c>
      <c r="E831" s="154" t="s">
        <v>834</v>
      </c>
      <c r="F831" s="154" t="s">
        <v>70</v>
      </c>
      <c r="G831" s="156">
        <v>4383397.62</v>
      </c>
      <c r="H831" s="152"/>
      <c r="I831" s="152"/>
      <c r="J831" s="152"/>
      <c r="K831" s="152"/>
      <c r="L831" s="152"/>
      <c r="M831" s="152"/>
    </row>
    <row r="832" spans="1:13" ht="33.75">
      <c r="A832" s="157" t="s">
        <v>632</v>
      </c>
      <c r="B832" s="154" t="s">
        <v>612</v>
      </c>
      <c r="C832" s="155" t="s">
        <v>526</v>
      </c>
      <c r="D832" s="155" t="s">
        <v>516</v>
      </c>
      <c r="E832" s="154" t="s">
        <v>834</v>
      </c>
      <c r="F832" s="154" t="s">
        <v>633</v>
      </c>
      <c r="G832" s="156">
        <v>4383397.62</v>
      </c>
      <c r="H832" s="152"/>
      <c r="I832" s="152"/>
      <c r="J832" s="152"/>
      <c r="K832" s="152"/>
      <c r="L832" s="152"/>
      <c r="M832" s="152"/>
    </row>
    <row r="833" spans="1:13" ht="33.75">
      <c r="A833" s="157" t="s">
        <v>913</v>
      </c>
      <c r="B833" s="154" t="s">
        <v>612</v>
      </c>
      <c r="C833" s="155" t="s">
        <v>566</v>
      </c>
      <c r="D833" s="155"/>
      <c r="E833" s="154"/>
      <c r="F833" s="154"/>
      <c r="G833" s="156">
        <v>767130829.88</v>
      </c>
      <c r="H833" s="152"/>
      <c r="I833" s="152"/>
      <c r="J833" s="152"/>
      <c r="K833" s="152"/>
      <c r="L833" s="152"/>
      <c r="M833" s="152"/>
    </row>
    <row r="834" spans="1:13" ht="51">
      <c r="A834" s="157" t="s">
        <v>567</v>
      </c>
      <c r="B834" s="154" t="s">
        <v>612</v>
      </c>
      <c r="C834" s="155" t="s">
        <v>566</v>
      </c>
      <c r="D834" s="155" t="s">
        <v>514</v>
      </c>
      <c r="E834" s="154"/>
      <c r="F834" s="154"/>
      <c r="G834" s="156">
        <v>258867000</v>
      </c>
      <c r="H834" s="152"/>
      <c r="I834" s="152"/>
      <c r="J834" s="152"/>
      <c r="K834" s="152"/>
      <c r="L834" s="152"/>
      <c r="M834" s="152"/>
    </row>
    <row r="835" spans="1:13" ht="16.5">
      <c r="A835" s="157" t="s">
        <v>719</v>
      </c>
      <c r="B835" s="154" t="s">
        <v>612</v>
      </c>
      <c r="C835" s="155" t="s">
        <v>566</v>
      </c>
      <c r="D835" s="155" t="s">
        <v>514</v>
      </c>
      <c r="E835" s="154" t="s">
        <v>861</v>
      </c>
      <c r="F835" s="154"/>
      <c r="G835" s="156">
        <v>258867000</v>
      </c>
      <c r="H835" s="152"/>
      <c r="I835" s="152"/>
      <c r="J835" s="152"/>
      <c r="K835" s="152"/>
      <c r="L835" s="152"/>
      <c r="M835" s="152"/>
    </row>
    <row r="836" spans="1:13" ht="51">
      <c r="A836" s="157" t="s">
        <v>914</v>
      </c>
      <c r="B836" s="154" t="s">
        <v>612</v>
      </c>
      <c r="C836" s="155" t="s">
        <v>566</v>
      </c>
      <c r="D836" s="155" t="s">
        <v>514</v>
      </c>
      <c r="E836" s="154" t="s">
        <v>835</v>
      </c>
      <c r="F836" s="154"/>
      <c r="G836" s="156">
        <v>258867000</v>
      </c>
      <c r="H836" s="152"/>
      <c r="I836" s="152"/>
      <c r="J836" s="152"/>
      <c r="K836" s="152"/>
      <c r="L836" s="152"/>
      <c r="M836" s="152"/>
    </row>
    <row r="837" spans="1:13" ht="16.5">
      <c r="A837" s="157" t="s">
        <v>719</v>
      </c>
      <c r="B837" s="154" t="s">
        <v>612</v>
      </c>
      <c r="C837" s="155" t="s">
        <v>566</v>
      </c>
      <c r="D837" s="155" t="s">
        <v>514</v>
      </c>
      <c r="E837" s="154" t="s">
        <v>835</v>
      </c>
      <c r="F837" s="154" t="s">
        <v>862</v>
      </c>
      <c r="G837" s="156">
        <v>258867000</v>
      </c>
      <c r="H837" s="152"/>
      <c r="I837" s="152"/>
      <c r="J837" s="152"/>
      <c r="K837" s="152"/>
      <c r="L837" s="152"/>
      <c r="M837" s="152"/>
    </row>
    <row r="838" spans="1:13" ht="16.5">
      <c r="A838" s="157" t="s">
        <v>836</v>
      </c>
      <c r="B838" s="154" t="s">
        <v>612</v>
      </c>
      <c r="C838" s="155" t="s">
        <v>566</v>
      </c>
      <c r="D838" s="155" t="s">
        <v>514</v>
      </c>
      <c r="E838" s="154" t="s">
        <v>835</v>
      </c>
      <c r="F838" s="154" t="s">
        <v>837</v>
      </c>
      <c r="G838" s="156">
        <v>258867000</v>
      </c>
      <c r="H838" s="152"/>
      <c r="I838" s="152"/>
      <c r="J838" s="152"/>
      <c r="K838" s="152"/>
      <c r="L838" s="152"/>
      <c r="M838" s="152"/>
    </row>
    <row r="839" spans="1:13" ht="16.5">
      <c r="A839" s="157" t="s">
        <v>568</v>
      </c>
      <c r="B839" s="154" t="s">
        <v>612</v>
      </c>
      <c r="C839" s="155" t="s">
        <v>566</v>
      </c>
      <c r="D839" s="155" t="s">
        <v>516</v>
      </c>
      <c r="E839" s="154"/>
      <c r="F839" s="154"/>
      <c r="G839" s="156">
        <v>13242316</v>
      </c>
      <c r="H839" s="152"/>
      <c r="I839" s="152"/>
      <c r="J839" s="152"/>
      <c r="K839" s="152"/>
      <c r="L839" s="152"/>
      <c r="M839" s="152"/>
    </row>
    <row r="840" spans="1:13" ht="16.5">
      <c r="A840" s="157" t="s">
        <v>719</v>
      </c>
      <c r="B840" s="154" t="s">
        <v>612</v>
      </c>
      <c r="C840" s="155" t="s">
        <v>566</v>
      </c>
      <c r="D840" s="155" t="s">
        <v>516</v>
      </c>
      <c r="E840" s="154" t="s">
        <v>861</v>
      </c>
      <c r="F840" s="154"/>
      <c r="G840" s="156">
        <v>13242316</v>
      </c>
      <c r="H840" s="152"/>
      <c r="I840" s="152"/>
      <c r="J840" s="152"/>
      <c r="K840" s="152"/>
      <c r="L840" s="152"/>
      <c r="M840" s="152"/>
    </row>
    <row r="841" spans="1:13" ht="33.75">
      <c r="A841" s="157" t="s">
        <v>915</v>
      </c>
      <c r="B841" s="154" t="s">
        <v>612</v>
      </c>
      <c r="C841" s="155" t="s">
        <v>566</v>
      </c>
      <c r="D841" s="155" t="s">
        <v>516</v>
      </c>
      <c r="E841" s="154" t="s">
        <v>838</v>
      </c>
      <c r="F841" s="154"/>
      <c r="G841" s="156">
        <v>13242316</v>
      </c>
      <c r="H841" s="152"/>
      <c r="I841" s="152"/>
      <c r="J841" s="152"/>
      <c r="K841" s="152"/>
      <c r="L841" s="152"/>
      <c r="M841" s="152"/>
    </row>
    <row r="842" spans="1:13" ht="16.5">
      <c r="A842" s="157" t="s">
        <v>719</v>
      </c>
      <c r="B842" s="154" t="s">
        <v>612</v>
      </c>
      <c r="C842" s="155" t="s">
        <v>566</v>
      </c>
      <c r="D842" s="155" t="s">
        <v>516</v>
      </c>
      <c r="E842" s="154" t="s">
        <v>838</v>
      </c>
      <c r="F842" s="154" t="s">
        <v>862</v>
      </c>
      <c r="G842" s="156">
        <v>13242316</v>
      </c>
      <c r="H842" s="152"/>
      <c r="I842" s="152"/>
      <c r="J842" s="152"/>
      <c r="K842" s="152"/>
      <c r="L842" s="152"/>
      <c r="M842" s="152"/>
    </row>
    <row r="843" spans="1:13" ht="16.5">
      <c r="A843" s="157" t="s">
        <v>568</v>
      </c>
      <c r="B843" s="154" t="s">
        <v>612</v>
      </c>
      <c r="C843" s="155" t="s">
        <v>566</v>
      </c>
      <c r="D843" s="155" t="s">
        <v>516</v>
      </c>
      <c r="E843" s="154" t="s">
        <v>838</v>
      </c>
      <c r="F843" s="154" t="s">
        <v>839</v>
      </c>
      <c r="G843" s="156">
        <v>13242316</v>
      </c>
      <c r="H843" s="152"/>
      <c r="I843" s="152"/>
      <c r="J843" s="152"/>
      <c r="K843" s="152"/>
      <c r="L843" s="152"/>
      <c r="M843" s="152"/>
    </row>
    <row r="844" spans="1:13" ht="16.5">
      <c r="A844" s="157" t="s">
        <v>569</v>
      </c>
      <c r="B844" s="154" t="s">
        <v>612</v>
      </c>
      <c r="C844" s="155" t="s">
        <v>566</v>
      </c>
      <c r="D844" s="155" t="s">
        <v>518</v>
      </c>
      <c r="E844" s="154"/>
      <c r="F844" s="154"/>
      <c r="G844" s="156">
        <v>495021513.88</v>
      </c>
      <c r="H844" s="152"/>
      <c r="I844" s="152"/>
      <c r="J844" s="152"/>
      <c r="K844" s="152"/>
      <c r="L844" s="152"/>
      <c r="M844" s="152"/>
    </row>
    <row r="845" spans="1:13" ht="16.5">
      <c r="A845" s="157" t="s">
        <v>719</v>
      </c>
      <c r="B845" s="154" t="s">
        <v>612</v>
      </c>
      <c r="C845" s="155" t="s">
        <v>566</v>
      </c>
      <c r="D845" s="155" t="s">
        <v>518</v>
      </c>
      <c r="E845" s="154" t="s">
        <v>861</v>
      </c>
      <c r="F845" s="154"/>
      <c r="G845" s="156">
        <v>495021513.88</v>
      </c>
      <c r="H845" s="152"/>
      <c r="I845" s="152"/>
      <c r="J845" s="152"/>
      <c r="K845" s="152"/>
      <c r="L845" s="152"/>
      <c r="M845" s="152"/>
    </row>
    <row r="846" spans="1:13" ht="33.75">
      <c r="A846" s="157" t="s">
        <v>916</v>
      </c>
      <c r="B846" s="154" t="s">
        <v>612</v>
      </c>
      <c r="C846" s="155" t="s">
        <v>566</v>
      </c>
      <c r="D846" s="155" t="s">
        <v>518</v>
      </c>
      <c r="E846" s="154" t="s">
        <v>841</v>
      </c>
      <c r="F846" s="154"/>
      <c r="G846" s="156">
        <v>340931000</v>
      </c>
      <c r="H846" s="152"/>
      <c r="I846" s="152"/>
      <c r="J846" s="152"/>
      <c r="K846" s="152"/>
      <c r="L846" s="152"/>
      <c r="M846" s="152"/>
    </row>
    <row r="847" spans="1:13" ht="16.5">
      <c r="A847" s="157" t="s">
        <v>719</v>
      </c>
      <c r="B847" s="154" t="s">
        <v>612</v>
      </c>
      <c r="C847" s="155" t="s">
        <v>566</v>
      </c>
      <c r="D847" s="155" t="s">
        <v>518</v>
      </c>
      <c r="E847" s="154" t="s">
        <v>841</v>
      </c>
      <c r="F847" s="154" t="s">
        <v>862</v>
      </c>
      <c r="G847" s="156">
        <v>340931000</v>
      </c>
      <c r="H847" s="152"/>
      <c r="I847" s="152"/>
      <c r="J847" s="152"/>
      <c r="K847" s="152"/>
      <c r="L847" s="152"/>
      <c r="M847" s="152"/>
    </row>
    <row r="848" spans="1:13" ht="16.5">
      <c r="A848" s="157" t="s">
        <v>842</v>
      </c>
      <c r="B848" s="154" t="s">
        <v>612</v>
      </c>
      <c r="C848" s="155" t="s">
        <v>566</v>
      </c>
      <c r="D848" s="155" t="s">
        <v>518</v>
      </c>
      <c r="E848" s="154" t="s">
        <v>841</v>
      </c>
      <c r="F848" s="154" t="s">
        <v>843</v>
      </c>
      <c r="G848" s="156">
        <v>340931000</v>
      </c>
      <c r="H848" s="152"/>
      <c r="I848" s="152"/>
      <c r="J848" s="152"/>
      <c r="K848" s="152"/>
      <c r="L848" s="152"/>
      <c r="M848" s="152"/>
    </row>
    <row r="849" spans="1:13" ht="16.5">
      <c r="A849" s="157" t="s">
        <v>844</v>
      </c>
      <c r="B849" s="154" t="s">
        <v>612</v>
      </c>
      <c r="C849" s="155" t="s">
        <v>566</v>
      </c>
      <c r="D849" s="155" t="s">
        <v>518</v>
      </c>
      <c r="E849" s="154" t="s">
        <v>845</v>
      </c>
      <c r="F849" s="154"/>
      <c r="G849" s="156">
        <v>154090513.88</v>
      </c>
      <c r="H849" s="152"/>
      <c r="I849" s="152"/>
      <c r="J849" s="152"/>
      <c r="K849" s="152"/>
      <c r="L849" s="152"/>
      <c r="M849" s="152"/>
    </row>
    <row r="850" spans="1:13" ht="16.5">
      <c r="A850" s="157" t="s">
        <v>719</v>
      </c>
      <c r="B850" s="154" t="s">
        <v>612</v>
      </c>
      <c r="C850" s="155" t="s">
        <v>566</v>
      </c>
      <c r="D850" s="155" t="s">
        <v>518</v>
      </c>
      <c r="E850" s="154" t="s">
        <v>845</v>
      </c>
      <c r="F850" s="154" t="s">
        <v>862</v>
      </c>
      <c r="G850" s="156">
        <v>154090513.88</v>
      </c>
      <c r="H850" s="152"/>
      <c r="I850" s="152"/>
      <c r="J850" s="152"/>
      <c r="K850" s="152"/>
      <c r="L850" s="152"/>
      <c r="M850" s="152"/>
    </row>
    <row r="851" spans="1:13" ht="16.5">
      <c r="A851" s="157" t="s">
        <v>472</v>
      </c>
      <c r="B851" s="154" t="s">
        <v>612</v>
      </c>
      <c r="C851" s="155" t="s">
        <v>566</v>
      </c>
      <c r="D851" s="155" t="s">
        <v>518</v>
      </c>
      <c r="E851" s="154" t="s">
        <v>845</v>
      </c>
      <c r="F851" s="154" t="s">
        <v>840</v>
      </c>
      <c r="G851" s="156">
        <v>154090513.88</v>
      </c>
      <c r="H851" s="152"/>
      <c r="I851" s="152"/>
      <c r="J851" s="152"/>
      <c r="K851" s="152"/>
      <c r="L851" s="152"/>
      <c r="M851" s="152"/>
    </row>
    <row r="852" spans="1:13" ht="15.75">
      <c r="A852" s="159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</row>
    <row r="854" ht="15.75">
      <c r="A854" s="15" t="s">
        <v>930</v>
      </c>
    </row>
  </sheetData>
  <sheetProtection/>
  <autoFilter ref="A11:G852"/>
  <mergeCells count="8">
    <mergeCell ref="G11:G12"/>
    <mergeCell ref="A11:A12"/>
    <mergeCell ref="A9:G9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H10" sqref="H10"/>
    </sheetView>
  </sheetViews>
  <sheetFormatPr defaultColWidth="8.8515625" defaultRowHeight="15"/>
  <cols>
    <col min="1" max="1" width="71.00390625" style="0" customWidth="1"/>
    <col min="2" max="3" width="8.8515625" style="0" customWidth="1"/>
    <col min="4" max="4" width="17.421875" style="0" customWidth="1"/>
  </cols>
  <sheetData>
    <row r="1" spans="1:4" ht="15.75">
      <c r="A1" s="114"/>
      <c r="B1" s="115" t="s">
        <v>508</v>
      </c>
      <c r="C1" s="115"/>
      <c r="D1" s="105"/>
    </row>
    <row r="2" spans="1:4" ht="15.75">
      <c r="A2" s="114"/>
      <c r="B2" s="115" t="s">
        <v>118</v>
      </c>
      <c r="C2" s="115"/>
      <c r="D2" s="105"/>
    </row>
    <row r="3" spans="1:4" ht="15.75">
      <c r="A3" s="114"/>
      <c r="B3" s="115" t="s">
        <v>119</v>
      </c>
      <c r="C3" s="115"/>
      <c r="D3" s="105"/>
    </row>
    <row r="4" spans="1:4" ht="15.75">
      <c r="A4" s="114"/>
      <c r="B4" s="115" t="s">
        <v>120</v>
      </c>
      <c r="C4" s="115"/>
      <c r="D4" s="105"/>
    </row>
    <row r="5" spans="1:4" ht="15.75">
      <c r="A5" s="114"/>
      <c r="B5" s="115" t="s">
        <v>121</v>
      </c>
      <c r="C5" s="115"/>
      <c r="D5" s="105"/>
    </row>
    <row r="6" spans="1:4" ht="15.75">
      <c r="A6" s="114"/>
      <c r="B6" s="115" t="s">
        <v>932</v>
      </c>
      <c r="C6" s="115"/>
      <c r="D6" s="105"/>
    </row>
    <row r="7" spans="1:4" ht="15.75">
      <c r="A7" s="114"/>
      <c r="B7" s="115" t="s">
        <v>933</v>
      </c>
      <c r="C7" s="115"/>
      <c r="D7" s="105"/>
    </row>
    <row r="8" spans="1:4" ht="15.75">
      <c r="A8" s="114"/>
      <c r="B8" s="116"/>
      <c r="C8" s="116"/>
      <c r="D8" s="105"/>
    </row>
    <row r="9" spans="1:4" ht="15.75">
      <c r="A9" s="114"/>
      <c r="B9" s="116"/>
      <c r="C9" s="116"/>
      <c r="D9" s="105"/>
    </row>
    <row r="10" spans="1:4" ht="41.25" customHeight="1">
      <c r="A10" s="186" t="s">
        <v>570</v>
      </c>
      <c r="B10" s="186"/>
      <c r="C10" s="186"/>
      <c r="D10" s="186"/>
    </row>
    <row r="11" spans="1:4" ht="15.75">
      <c r="A11" s="114"/>
      <c r="B11" s="116"/>
      <c r="C11" s="116"/>
      <c r="D11" s="105"/>
    </row>
    <row r="12" spans="1:4" ht="34.5" thickBot="1">
      <c r="A12" s="34" t="s">
        <v>503</v>
      </c>
      <c r="B12" s="34" t="s">
        <v>509</v>
      </c>
      <c r="C12" s="34" t="s">
        <v>510</v>
      </c>
      <c r="D12" s="117" t="s">
        <v>511</v>
      </c>
    </row>
    <row r="13" spans="1:4" ht="16.5">
      <c r="A13" s="118" t="s">
        <v>512</v>
      </c>
      <c r="B13" s="119"/>
      <c r="C13" s="119"/>
      <c r="D13" s="120">
        <f>D14+D22+D24+D31+D34+D36+D42+D45+D47+D52+D55</f>
        <v>4568586228.9800005</v>
      </c>
    </row>
    <row r="14" spans="1:4" ht="16.5">
      <c r="A14" s="121" t="s">
        <v>513</v>
      </c>
      <c r="B14" s="122" t="s">
        <v>514</v>
      </c>
      <c r="C14" s="122"/>
      <c r="D14" s="123">
        <f>SUM(D15:D21)</f>
        <v>594500461.3199999</v>
      </c>
    </row>
    <row r="15" spans="1:4" ht="33.75">
      <c r="A15" s="121" t="s">
        <v>515</v>
      </c>
      <c r="B15" s="122" t="s">
        <v>514</v>
      </c>
      <c r="C15" s="122" t="s">
        <v>516</v>
      </c>
      <c r="D15" s="124">
        <v>6812816.21</v>
      </c>
    </row>
    <row r="16" spans="1:4" ht="51">
      <c r="A16" s="121" t="s">
        <v>517</v>
      </c>
      <c r="B16" s="122" t="s">
        <v>514</v>
      </c>
      <c r="C16" s="122" t="s">
        <v>518</v>
      </c>
      <c r="D16" s="124">
        <v>3276901.31</v>
      </c>
    </row>
    <row r="17" spans="1:4" ht="51">
      <c r="A17" s="121" t="s">
        <v>519</v>
      </c>
      <c r="B17" s="122" t="s">
        <v>514</v>
      </c>
      <c r="C17" s="122" t="s">
        <v>520</v>
      </c>
      <c r="D17" s="124">
        <v>67762962.9</v>
      </c>
    </row>
    <row r="18" spans="1:4" ht="33.75">
      <c r="A18" s="121" t="s">
        <v>521</v>
      </c>
      <c r="B18" s="122" t="s">
        <v>514</v>
      </c>
      <c r="C18" s="122" t="s">
        <v>522</v>
      </c>
      <c r="D18" s="124">
        <v>45267885.31</v>
      </c>
    </row>
    <row r="19" spans="1:4" ht="16.5">
      <c r="A19" s="121" t="s">
        <v>523</v>
      </c>
      <c r="B19" s="122" t="s">
        <v>514</v>
      </c>
      <c r="C19" s="122" t="s">
        <v>524</v>
      </c>
      <c r="D19" s="124">
        <v>1000</v>
      </c>
    </row>
    <row r="20" spans="1:4" ht="16.5">
      <c r="A20" s="121" t="s">
        <v>525</v>
      </c>
      <c r="B20" s="122" t="s">
        <v>514</v>
      </c>
      <c r="C20" s="122" t="s">
        <v>526</v>
      </c>
      <c r="D20" s="124"/>
    </row>
    <row r="21" spans="1:4" ht="16.5">
      <c r="A21" s="121" t="s">
        <v>527</v>
      </c>
      <c r="B21" s="122" t="s">
        <v>514</v>
      </c>
      <c r="C21" s="122" t="s">
        <v>528</v>
      </c>
      <c r="D21" s="124">
        <v>471378895.59</v>
      </c>
    </row>
    <row r="22" spans="1:4" ht="33.75">
      <c r="A22" s="121" t="s">
        <v>529</v>
      </c>
      <c r="B22" s="122" t="s">
        <v>518</v>
      </c>
      <c r="C22" s="122"/>
      <c r="D22" s="123">
        <f>D23</f>
        <v>14926510.21</v>
      </c>
    </row>
    <row r="23" spans="1:4" ht="33.75">
      <c r="A23" s="129" t="s">
        <v>571</v>
      </c>
      <c r="B23" s="122" t="s">
        <v>518</v>
      </c>
      <c r="C23" s="122" t="s">
        <v>539</v>
      </c>
      <c r="D23" s="124">
        <v>14926510.21</v>
      </c>
    </row>
    <row r="24" spans="1:4" ht="16.5">
      <c r="A24" s="121" t="s">
        <v>531</v>
      </c>
      <c r="B24" s="122" t="s">
        <v>520</v>
      </c>
      <c r="C24" s="122"/>
      <c r="D24" s="123">
        <f>SUM(D25:D30)</f>
        <v>214929444.15000004</v>
      </c>
    </row>
    <row r="25" spans="1:4" ht="16.5">
      <c r="A25" s="121" t="s">
        <v>532</v>
      </c>
      <c r="B25" s="122" t="s">
        <v>520</v>
      </c>
      <c r="C25" s="122" t="s">
        <v>514</v>
      </c>
      <c r="D25" s="124">
        <v>2820625.02</v>
      </c>
    </row>
    <row r="26" spans="1:4" ht="16.5">
      <c r="A26" s="121" t="s">
        <v>533</v>
      </c>
      <c r="B26" s="122" t="s">
        <v>520</v>
      </c>
      <c r="C26" s="122" t="s">
        <v>534</v>
      </c>
      <c r="D26" s="124">
        <v>182766714.3</v>
      </c>
    </row>
    <row r="27" spans="1:4" ht="16.5">
      <c r="A27" s="121" t="s">
        <v>535</v>
      </c>
      <c r="B27" s="122" t="s">
        <v>520</v>
      </c>
      <c r="C27" s="122" t="s">
        <v>536</v>
      </c>
      <c r="D27" s="124">
        <v>14872000</v>
      </c>
    </row>
    <row r="28" spans="1:4" ht="16.5">
      <c r="A28" s="121" t="s">
        <v>537</v>
      </c>
      <c r="B28" s="122" t="s">
        <v>520</v>
      </c>
      <c r="C28" s="122" t="s">
        <v>530</v>
      </c>
      <c r="D28" s="124">
        <v>12780604.83</v>
      </c>
    </row>
    <row r="29" spans="1:4" ht="16.5">
      <c r="A29" s="121" t="s">
        <v>538</v>
      </c>
      <c r="B29" s="122" t="s">
        <v>520</v>
      </c>
      <c r="C29" s="122" t="s">
        <v>539</v>
      </c>
      <c r="D29" s="130">
        <v>0</v>
      </c>
    </row>
    <row r="30" spans="1:4" ht="16.5">
      <c r="A30" s="121" t="s">
        <v>540</v>
      </c>
      <c r="B30" s="122" t="s">
        <v>520</v>
      </c>
      <c r="C30" s="122" t="s">
        <v>541</v>
      </c>
      <c r="D30" s="123">
        <v>1689500</v>
      </c>
    </row>
    <row r="31" spans="1:4" ht="16.5">
      <c r="A31" s="121" t="s">
        <v>542</v>
      </c>
      <c r="B31" s="122" t="s">
        <v>534</v>
      </c>
      <c r="C31" s="122"/>
      <c r="D31" s="123">
        <f>D32+D33</f>
        <v>1821800</v>
      </c>
    </row>
    <row r="32" spans="1:4" ht="16.5">
      <c r="A32" s="131" t="s">
        <v>572</v>
      </c>
      <c r="B32" s="122" t="s">
        <v>534</v>
      </c>
      <c r="C32" s="122" t="s">
        <v>514</v>
      </c>
      <c r="D32" s="132">
        <v>1821800</v>
      </c>
    </row>
    <row r="33" spans="1:4" ht="16.5">
      <c r="A33" s="121" t="s">
        <v>543</v>
      </c>
      <c r="B33" s="122" t="s">
        <v>534</v>
      </c>
      <c r="C33" s="122" t="s">
        <v>518</v>
      </c>
      <c r="D33" s="133">
        <v>0</v>
      </c>
    </row>
    <row r="34" spans="1:4" ht="16.5">
      <c r="A34" s="121" t="s">
        <v>544</v>
      </c>
      <c r="B34" s="122" t="s">
        <v>522</v>
      </c>
      <c r="C34" s="122"/>
      <c r="D34" s="123">
        <f>D35</f>
        <v>1961724.6</v>
      </c>
    </row>
    <row r="35" spans="1:4" ht="16.5">
      <c r="A35" s="121" t="s">
        <v>545</v>
      </c>
      <c r="B35" s="122" t="s">
        <v>522</v>
      </c>
      <c r="C35" s="122" t="s">
        <v>518</v>
      </c>
      <c r="D35" s="124">
        <v>1961724.6</v>
      </c>
    </row>
    <row r="36" spans="1:4" ht="16.5">
      <c r="A36" s="121" t="s">
        <v>546</v>
      </c>
      <c r="B36" s="122" t="s">
        <v>524</v>
      </c>
      <c r="C36" s="122"/>
      <c r="D36" s="123">
        <f>SUM(D37:D41)</f>
        <v>2470555384.11</v>
      </c>
    </row>
    <row r="37" spans="1:4" ht="16.5">
      <c r="A37" s="121" t="s">
        <v>547</v>
      </c>
      <c r="B37" s="122" t="s">
        <v>524</v>
      </c>
      <c r="C37" s="122" t="s">
        <v>514</v>
      </c>
      <c r="D37" s="124">
        <v>673001698.96</v>
      </c>
    </row>
    <row r="38" spans="1:4" ht="16.5">
      <c r="A38" s="121" t="s">
        <v>548</v>
      </c>
      <c r="B38" s="122" t="s">
        <v>524</v>
      </c>
      <c r="C38" s="122" t="s">
        <v>516</v>
      </c>
      <c r="D38" s="124">
        <v>1433182703.31</v>
      </c>
    </row>
    <row r="39" spans="1:4" ht="16.5">
      <c r="A39" s="121" t="s">
        <v>549</v>
      </c>
      <c r="B39" s="122" t="s">
        <v>524</v>
      </c>
      <c r="C39" s="122" t="s">
        <v>518</v>
      </c>
      <c r="D39" s="124">
        <v>181340250.01</v>
      </c>
    </row>
    <row r="40" spans="1:4" ht="16.5">
      <c r="A40" s="121" t="s">
        <v>550</v>
      </c>
      <c r="B40" s="122" t="s">
        <v>524</v>
      </c>
      <c r="C40" s="122" t="s">
        <v>524</v>
      </c>
      <c r="D40" s="124">
        <v>101059526.82</v>
      </c>
    </row>
    <row r="41" spans="1:4" ht="16.5">
      <c r="A41" s="121" t="s">
        <v>551</v>
      </c>
      <c r="B41" s="122" t="s">
        <v>524</v>
      </c>
      <c r="C41" s="122" t="s">
        <v>530</v>
      </c>
      <c r="D41" s="124">
        <v>81971205.01</v>
      </c>
    </row>
    <row r="42" spans="1:4" ht="16.5">
      <c r="A42" s="121" t="s">
        <v>552</v>
      </c>
      <c r="B42" s="122" t="s">
        <v>536</v>
      </c>
      <c r="C42" s="122"/>
      <c r="D42" s="123">
        <f>SUM(D43:D44)</f>
        <v>150942876.63</v>
      </c>
    </row>
    <row r="43" spans="1:4" ht="16.5">
      <c r="A43" s="121" t="s">
        <v>553</v>
      </c>
      <c r="B43" s="122" t="s">
        <v>536</v>
      </c>
      <c r="C43" s="122" t="s">
        <v>514</v>
      </c>
      <c r="D43" s="124">
        <v>114611102.1</v>
      </c>
    </row>
    <row r="44" spans="1:4" ht="16.5">
      <c r="A44" s="121" t="s">
        <v>554</v>
      </c>
      <c r="B44" s="122" t="s">
        <v>536</v>
      </c>
      <c r="C44" s="122" t="s">
        <v>520</v>
      </c>
      <c r="D44" s="124">
        <v>36331774.53</v>
      </c>
    </row>
    <row r="45" spans="1:4" ht="16.5">
      <c r="A45" s="121" t="s">
        <v>555</v>
      </c>
      <c r="B45" s="122" t="s">
        <v>530</v>
      </c>
      <c r="C45" s="122"/>
      <c r="D45" s="123">
        <f>SUM(D46:D46)</f>
        <v>33270993.43</v>
      </c>
    </row>
    <row r="46" spans="1:4" ht="16.5">
      <c r="A46" s="121" t="s">
        <v>556</v>
      </c>
      <c r="B46" s="122" t="s">
        <v>530</v>
      </c>
      <c r="C46" s="122" t="s">
        <v>530</v>
      </c>
      <c r="D46" s="124">
        <v>33270993.43</v>
      </c>
    </row>
    <row r="47" spans="1:4" ht="16.5">
      <c r="A47" s="121" t="s">
        <v>557</v>
      </c>
      <c r="B47" s="122" t="s">
        <v>539</v>
      </c>
      <c r="C47" s="122"/>
      <c r="D47" s="123">
        <f>SUM(D48:D51)</f>
        <v>182504339.3</v>
      </c>
    </row>
    <row r="48" spans="1:4" ht="16.5">
      <c r="A48" s="121" t="s">
        <v>558</v>
      </c>
      <c r="B48" s="122" t="s">
        <v>539</v>
      </c>
      <c r="C48" s="122" t="s">
        <v>514</v>
      </c>
      <c r="D48" s="124">
        <v>11035296.1</v>
      </c>
    </row>
    <row r="49" spans="1:4" ht="16.5">
      <c r="A49" s="121" t="s">
        <v>559</v>
      </c>
      <c r="B49" s="122" t="s">
        <v>539</v>
      </c>
      <c r="C49" s="122" t="s">
        <v>518</v>
      </c>
      <c r="D49" s="124">
        <v>24775502.78</v>
      </c>
    </row>
    <row r="50" spans="1:4" ht="16.5">
      <c r="A50" s="121" t="s">
        <v>560</v>
      </c>
      <c r="B50" s="122" t="s">
        <v>539</v>
      </c>
      <c r="C50" s="122" t="s">
        <v>520</v>
      </c>
      <c r="D50" s="124">
        <v>127408953.09</v>
      </c>
    </row>
    <row r="51" spans="1:4" ht="16.5">
      <c r="A51" s="121" t="s">
        <v>561</v>
      </c>
      <c r="B51" s="122" t="s">
        <v>539</v>
      </c>
      <c r="C51" s="122" t="s">
        <v>522</v>
      </c>
      <c r="D51" s="124">
        <v>19284587.33</v>
      </c>
    </row>
    <row r="52" spans="1:4" ht="16.5">
      <c r="A52" s="121" t="s">
        <v>562</v>
      </c>
      <c r="B52" s="122" t="s">
        <v>526</v>
      </c>
      <c r="C52" s="122"/>
      <c r="D52" s="123">
        <f>SUM(D53:D54)</f>
        <v>136041865.35</v>
      </c>
    </row>
    <row r="53" spans="1:4" ht="16.5">
      <c r="A53" s="121" t="s">
        <v>563</v>
      </c>
      <c r="B53" s="122" t="s">
        <v>526</v>
      </c>
      <c r="C53" s="122" t="s">
        <v>514</v>
      </c>
      <c r="D53" s="124">
        <v>128365839.04</v>
      </c>
    </row>
    <row r="54" spans="1:4" ht="16.5">
      <c r="A54" s="121" t="s">
        <v>564</v>
      </c>
      <c r="B54" s="122" t="s">
        <v>526</v>
      </c>
      <c r="C54" s="122" t="s">
        <v>516</v>
      </c>
      <c r="D54" s="124">
        <v>7676026.31</v>
      </c>
    </row>
    <row r="55" spans="1:4" ht="33.75">
      <c r="A55" s="121" t="s">
        <v>565</v>
      </c>
      <c r="B55" s="122" t="s">
        <v>566</v>
      </c>
      <c r="C55" s="122"/>
      <c r="D55" s="123">
        <f>SUM(D56:D58)</f>
        <v>767130829.88</v>
      </c>
    </row>
    <row r="56" spans="1:4" ht="33.75">
      <c r="A56" s="121" t="s">
        <v>567</v>
      </c>
      <c r="B56" s="122" t="s">
        <v>566</v>
      </c>
      <c r="C56" s="122" t="s">
        <v>514</v>
      </c>
      <c r="D56" s="124">
        <v>258867000</v>
      </c>
    </row>
    <row r="57" spans="1:4" ht="16.5">
      <c r="A57" s="121" t="s">
        <v>568</v>
      </c>
      <c r="B57" s="122" t="s">
        <v>566</v>
      </c>
      <c r="C57" s="122" t="s">
        <v>516</v>
      </c>
      <c r="D57" s="133">
        <v>13242316</v>
      </c>
    </row>
    <row r="58" spans="1:4" ht="16.5">
      <c r="A58" s="121" t="s">
        <v>569</v>
      </c>
      <c r="B58" s="122" t="s">
        <v>566</v>
      </c>
      <c r="C58" s="122" t="s">
        <v>518</v>
      </c>
      <c r="D58" s="124">
        <v>495021513.88</v>
      </c>
    </row>
    <row r="59" spans="1:4" ht="15.75">
      <c r="A59" s="125"/>
      <c r="B59" s="126"/>
      <c r="C59" s="126"/>
      <c r="D59" s="127"/>
    </row>
    <row r="60" spans="1:4" ht="15.75">
      <c r="A60" s="114"/>
      <c r="B60" s="116"/>
      <c r="C60" s="116"/>
      <c r="D60" s="105"/>
    </row>
    <row r="61" spans="1:4" ht="15.75">
      <c r="A61" s="15" t="s">
        <v>930</v>
      </c>
      <c r="B61" s="128"/>
      <c r="C61" s="128"/>
      <c r="D61" s="128"/>
    </row>
  </sheetData>
  <sheetProtection/>
  <mergeCells count="1">
    <mergeCell ref="A10:D10"/>
  </mergeCells>
  <printOptions/>
  <pageMargins left="0.7086614173228347" right="0.7086614173228347" top="0.7480314960629921" bottom="0.7480314960629921" header="0.31496062992125984" footer="0.31496062992125984"/>
  <pageSetup fitToHeight="11" fitToWidth="1" horizontalDpi="600" verticalDpi="6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G12" sqref="G12"/>
    </sheetView>
  </sheetViews>
  <sheetFormatPr defaultColWidth="8.8515625" defaultRowHeight="15"/>
  <cols>
    <col min="1" max="1" width="60.421875" style="0" customWidth="1"/>
    <col min="2" max="2" width="24.8515625" style="0" customWidth="1"/>
    <col min="3" max="3" width="31.7109375" style="0" customWidth="1"/>
    <col min="4" max="6" width="8.8515625" style="0" customWidth="1"/>
    <col min="7" max="7" width="32.00390625" style="0" customWidth="1"/>
  </cols>
  <sheetData>
    <row r="1" spans="1:3" ht="15.75">
      <c r="A1" s="114"/>
      <c r="B1" s="116"/>
      <c r="C1" s="134" t="s">
        <v>573</v>
      </c>
    </row>
    <row r="2" spans="1:3" ht="15.75">
      <c r="A2" s="114"/>
      <c r="B2" s="116"/>
      <c r="C2" s="134" t="s">
        <v>118</v>
      </c>
    </row>
    <row r="3" spans="1:3" ht="15.75">
      <c r="A3" s="114"/>
      <c r="B3" s="116"/>
      <c r="C3" s="134" t="s">
        <v>119</v>
      </c>
    </row>
    <row r="4" spans="1:3" ht="15.75">
      <c r="A4" s="114"/>
      <c r="B4" s="116"/>
      <c r="C4" s="134" t="s">
        <v>120</v>
      </c>
    </row>
    <row r="5" spans="1:3" ht="15.75">
      <c r="A5" s="114"/>
      <c r="B5" s="116"/>
      <c r="C5" s="134" t="s">
        <v>121</v>
      </c>
    </row>
    <row r="6" spans="1:3" ht="15.75">
      <c r="A6" s="114"/>
      <c r="B6" s="116"/>
      <c r="C6" s="134" t="s">
        <v>932</v>
      </c>
    </row>
    <row r="7" spans="1:3" ht="15.75">
      <c r="A7" s="114"/>
      <c r="B7" s="116"/>
      <c r="C7" s="134" t="s">
        <v>933</v>
      </c>
    </row>
    <row r="8" spans="1:3" ht="15.75">
      <c r="A8" s="114"/>
      <c r="B8" s="116"/>
      <c r="C8" s="105"/>
    </row>
    <row r="9" spans="1:3" ht="15">
      <c r="A9" s="187" t="s">
        <v>607</v>
      </c>
      <c r="B9" s="187"/>
      <c r="C9" s="187"/>
    </row>
    <row r="10" spans="1:3" ht="15">
      <c r="A10" s="187"/>
      <c r="B10" s="187"/>
      <c r="C10" s="187"/>
    </row>
    <row r="11" spans="1:3" ht="16.5" thickBot="1">
      <c r="A11" s="114"/>
      <c r="B11" s="116"/>
      <c r="C11" s="105"/>
    </row>
    <row r="12" spans="1:3" ht="69" thickBot="1">
      <c r="A12" s="135" t="s">
        <v>503</v>
      </c>
      <c r="B12" s="136" t="s">
        <v>574</v>
      </c>
      <c r="C12" s="137" t="s">
        <v>124</v>
      </c>
    </row>
    <row r="13" spans="1:3" ht="16.5">
      <c r="A13" s="138" t="s">
        <v>575</v>
      </c>
      <c r="B13" s="139"/>
      <c r="C13" s="140">
        <f>C14+C20</f>
        <v>-520552716.1900002</v>
      </c>
    </row>
    <row r="14" spans="1:3" ht="33.75">
      <c r="A14" s="141" t="s">
        <v>576</v>
      </c>
      <c r="B14" s="142" t="s">
        <v>577</v>
      </c>
      <c r="C14" s="123">
        <f>C15</f>
        <v>4225464.4</v>
      </c>
    </row>
    <row r="15" spans="1:3" ht="16.5">
      <c r="A15" s="141" t="s">
        <v>578</v>
      </c>
      <c r="B15" s="142" t="s">
        <v>579</v>
      </c>
      <c r="C15" s="123">
        <f>C16</f>
        <v>4225464.4</v>
      </c>
    </row>
    <row r="16" spans="1:3" ht="33.75">
      <c r="A16" s="141" t="s">
        <v>580</v>
      </c>
      <c r="B16" s="142" t="s">
        <v>581</v>
      </c>
      <c r="C16" s="123">
        <f>C17</f>
        <v>4225464.4</v>
      </c>
    </row>
    <row r="17" spans="1:3" ht="33.75">
      <c r="A17" s="141" t="s">
        <v>582</v>
      </c>
      <c r="B17" s="142" t="s">
        <v>583</v>
      </c>
      <c r="C17" s="123">
        <f>C18</f>
        <v>4225464.4</v>
      </c>
    </row>
    <row r="18" spans="1:3" ht="33.75">
      <c r="A18" s="141" t="s">
        <v>584</v>
      </c>
      <c r="B18" s="142" t="s">
        <v>585</v>
      </c>
      <c r="C18" s="123">
        <f>C19</f>
        <v>4225464.4</v>
      </c>
    </row>
    <row r="19" spans="1:3" ht="51">
      <c r="A19" s="141" t="s">
        <v>586</v>
      </c>
      <c r="B19" s="142" t="s">
        <v>587</v>
      </c>
      <c r="C19" s="123">
        <v>4225464.4</v>
      </c>
    </row>
    <row r="20" spans="1:3" ht="16.5">
      <c r="A20" s="141" t="s">
        <v>588</v>
      </c>
      <c r="B20" s="142" t="s">
        <v>577</v>
      </c>
      <c r="C20" s="123">
        <f>C21</f>
        <v>-524778180.59000015</v>
      </c>
    </row>
    <row r="21" spans="1:3" ht="16.5">
      <c r="A21" s="141" t="s">
        <v>589</v>
      </c>
      <c r="B21" s="142" t="s">
        <v>590</v>
      </c>
      <c r="C21" s="123">
        <f>C26+C22</f>
        <v>-524778180.59000015</v>
      </c>
    </row>
    <row r="22" spans="1:3" ht="16.5">
      <c r="A22" s="141" t="s">
        <v>591</v>
      </c>
      <c r="B22" s="142" t="s">
        <v>592</v>
      </c>
      <c r="C22" s="123">
        <f>C23</f>
        <v>-5915139975.28</v>
      </c>
    </row>
    <row r="23" spans="1:3" ht="16.5">
      <c r="A23" s="141" t="s">
        <v>593</v>
      </c>
      <c r="B23" s="142" t="s">
        <v>594</v>
      </c>
      <c r="C23" s="123">
        <f>C24</f>
        <v>-5915139975.28</v>
      </c>
    </row>
    <row r="24" spans="1:3" ht="16.5">
      <c r="A24" s="141" t="s">
        <v>595</v>
      </c>
      <c r="B24" s="142" t="s">
        <v>596</v>
      </c>
      <c r="C24" s="123">
        <f>C25</f>
        <v>-5915139975.28</v>
      </c>
    </row>
    <row r="25" spans="1:3" ht="33.75">
      <c r="A25" s="141" t="s">
        <v>597</v>
      </c>
      <c r="B25" s="142" t="s">
        <v>598</v>
      </c>
      <c r="C25" s="123">
        <v>-5915139975.28</v>
      </c>
    </row>
    <row r="26" spans="1:3" ht="16.5">
      <c r="A26" s="141" t="s">
        <v>599</v>
      </c>
      <c r="B26" s="142" t="s">
        <v>600</v>
      </c>
      <c r="C26" s="123">
        <f>C27</f>
        <v>5390361794.69</v>
      </c>
    </row>
    <row r="27" spans="1:3" ht="16.5">
      <c r="A27" s="141" t="s">
        <v>601</v>
      </c>
      <c r="B27" s="142" t="s">
        <v>602</v>
      </c>
      <c r="C27" s="123">
        <f>C28</f>
        <v>5390361794.69</v>
      </c>
    </row>
    <row r="28" spans="1:3" ht="16.5">
      <c r="A28" s="141" t="s">
        <v>603</v>
      </c>
      <c r="B28" s="142" t="s">
        <v>604</v>
      </c>
      <c r="C28" s="123">
        <f>C29</f>
        <v>5390361794.69</v>
      </c>
    </row>
    <row r="29" spans="1:3" ht="33.75">
      <c r="A29" s="141" t="s">
        <v>605</v>
      </c>
      <c r="B29" s="142" t="s">
        <v>606</v>
      </c>
      <c r="C29" s="123">
        <v>5390361794.69</v>
      </c>
    </row>
    <row r="30" spans="1:3" ht="15.75">
      <c r="A30" s="114"/>
      <c r="B30" s="116"/>
      <c r="C30" s="105"/>
    </row>
    <row r="31" spans="1:3" ht="15.75">
      <c r="A31" s="114"/>
      <c r="B31" s="116"/>
      <c r="C31" s="105"/>
    </row>
    <row r="32" spans="1:3" ht="15.75">
      <c r="A32" s="15" t="s">
        <v>930</v>
      </c>
      <c r="B32" s="116"/>
      <c r="C32" s="105"/>
    </row>
  </sheetData>
  <sheetProtection/>
  <mergeCells count="1">
    <mergeCell ref="A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 Юрочкина</dc:creator>
  <cp:keywords/>
  <dc:description/>
  <cp:lastModifiedBy>Microsoft Office User</cp:lastModifiedBy>
  <cp:lastPrinted>2022-03-28T07:26:58Z</cp:lastPrinted>
  <dcterms:created xsi:type="dcterms:W3CDTF">2022-01-21T00:52:17Z</dcterms:created>
  <dcterms:modified xsi:type="dcterms:W3CDTF">2022-05-16T02:24:50Z</dcterms:modified>
  <cp:category/>
  <cp:version/>
  <cp:contentType/>
  <cp:contentStatus/>
</cp:coreProperties>
</file>